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7BD62694-6898-46D6-9B1B-2B4835BE3FAC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AL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U32" i="7"/>
  <c r="S32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B29" i="9"/>
  <c r="AA29" i="9"/>
  <c r="AB28" i="9"/>
  <c r="AA28" i="9"/>
  <c r="AB27" i="9"/>
  <c r="AA27" i="9"/>
  <c r="AC28" i="14" l="1"/>
  <c r="AC15" i="12"/>
  <c r="AC30" i="9"/>
  <c r="AC42" i="7"/>
  <c r="AQ15" i="14"/>
  <c r="AQ41" i="11"/>
  <c r="L19" i="9"/>
  <c r="S44" i="14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R41" i="14" s="1"/>
  <c r="AL19" i="11"/>
  <c r="AO31" i="9"/>
  <c r="L31" i="7"/>
  <c r="AQ42" i="11"/>
  <c r="AC41" i="11"/>
  <c r="AC27" i="11"/>
  <c r="Y32" i="11"/>
  <c r="AC16" i="11"/>
  <c r="N41" i="10"/>
  <c r="F44" i="10"/>
  <c r="N28" i="10"/>
  <c r="N28" i="12"/>
  <c r="N39" i="7"/>
  <c r="AR39" i="7" s="1"/>
  <c r="AQ28" i="7"/>
  <c r="AA19" i="9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L31" i="10"/>
  <c r="D44" i="6"/>
  <c r="B44" i="6"/>
  <c r="AI43" i="6"/>
  <c r="N40" i="6"/>
  <c r="H44" i="6"/>
  <c r="N41" i="6"/>
  <c r="D32" i="6"/>
  <c r="H20" i="6"/>
  <c r="AL20" i="6" s="1"/>
  <c r="N18" i="6"/>
  <c r="D20" i="6"/>
  <c r="AR40" i="12"/>
  <c r="H32" i="12"/>
  <c r="AP30" i="12"/>
  <c r="F20" i="12"/>
  <c r="D44" i="9"/>
  <c r="B20" i="9"/>
  <c r="AF20" i="9" s="1"/>
  <c r="F20" i="9"/>
  <c r="L19" i="8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R28" i="9"/>
  <c r="AH31" i="7"/>
  <c r="AL31" i="7"/>
  <c r="AA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A43" i="9"/>
  <c r="AP39" i="7"/>
  <c r="AC41" i="4"/>
  <c r="U44" i="4"/>
  <c r="AQ40" i="6"/>
  <c r="AQ41" i="9"/>
  <c r="W44" i="9"/>
  <c r="AA43" i="8"/>
  <c r="AQ39" i="7"/>
  <c r="AQ40" i="7"/>
  <c r="AJ43" i="7"/>
  <c r="AN43" i="7"/>
  <c r="AA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B43" i="8"/>
  <c r="AR40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M43" i="7"/>
  <c r="J44" i="7"/>
  <c r="AN44" i="7" s="1"/>
  <c r="M43" i="17"/>
  <c r="AQ43" i="17" s="1"/>
  <c r="N42" i="15"/>
  <c r="M43" i="15"/>
  <c r="B44" i="15"/>
  <c r="AQ40" i="11"/>
  <c r="N39" i="10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F44" i="9"/>
  <c r="AJ44" i="9" s="1"/>
  <c r="N40" i="8"/>
  <c r="B44" i="8"/>
  <c r="AN43" i="8"/>
  <c r="AP39" i="4"/>
  <c r="H44" i="16"/>
  <c r="AL44" i="16" s="1"/>
  <c r="AQ40" i="14"/>
  <c r="F44" i="11"/>
  <c r="N40" i="10"/>
  <c r="M43" i="10"/>
  <c r="AQ43" i="10" s="1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H32" i="11"/>
  <c r="AL32" i="11" s="1"/>
  <c r="N30" i="10"/>
  <c r="J32" i="6"/>
  <c r="B32" i="12"/>
  <c r="N27" i="9"/>
  <c r="N30" i="9"/>
  <c r="AR30" i="9" s="1"/>
  <c r="B32" i="9"/>
  <c r="J32" i="9"/>
  <c r="AN32" i="9" s="1"/>
  <c r="B32" i="8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H32" i="6"/>
  <c r="N30" i="7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Q30" i="10"/>
  <c r="B32" i="10"/>
  <c r="N27" i="6"/>
  <c r="N29" i="6"/>
  <c r="M31" i="6"/>
  <c r="L31" i="12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M19" i="7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17" i="7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C42" i="8"/>
  <c r="AP42" i="8"/>
  <c r="AF44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R42" i="14" s="1"/>
  <c r="AG31" i="11"/>
  <c r="M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AN20" i="7" s="1"/>
  <c r="Q32" i="7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I31" i="14"/>
  <c r="D44" i="11"/>
  <c r="AI43" i="11"/>
  <c r="F20" i="10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M19" i="9"/>
  <c r="AQ19" i="9" s="1"/>
  <c r="AP39" i="8"/>
  <c r="N39" i="8"/>
  <c r="AR39" i="8" s="1"/>
  <c r="D44" i="17"/>
  <c r="AH44" i="17" s="1"/>
  <c r="D44" i="15"/>
  <c r="AN32" i="10"/>
  <c r="AP39" i="10"/>
  <c r="Q44" i="10"/>
  <c r="AA43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N43" i="14"/>
  <c r="J44" i="14"/>
  <c r="B44" i="14"/>
  <c r="L19" i="11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AR16" i="14" s="1"/>
  <c r="N30" i="14"/>
  <c r="D44" i="14"/>
  <c r="AH44" i="14" s="1"/>
  <c r="AP17" i="11"/>
  <c r="AP30" i="11"/>
  <c r="N30" i="1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AL32" i="15" s="1"/>
  <c r="N40" i="15"/>
  <c r="N18" i="14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AJ20" i="15" s="1"/>
  <c r="L31" i="14"/>
  <c r="AA43" i="14"/>
  <c r="AP42" i="11"/>
  <c r="N42" i="11"/>
  <c r="AA43" i="11"/>
  <c r="AA19" i="10"/>
  <c r="AA31" i="6"/>
  <c r="U32" i="6"/>
  <c r="AO43" i="9"/>
  <c r="J44" i="9"/>
  <c r="AN44" i="9" s="1"/>
  <c r="AA19" i="8"/>
  <c r="AL31" i="8"/>
  <c r="D44" i="16"/>
  <c r="Q44" i="14"/>
  <c r="AP16" i="11"/>
  <c r="N16" i="11"/>
  <c r="AQ18" i="11"/>
  <c r="AP28" i="11"/>
  <c r="AB43" i="11"/>
  <c r="U32" i="10"/>
  <c r="AC32" i="10" s="1"/>
  <c r="N17" i="6"/>
  <c r="L31" i="6"/>
  <c r="F32" i="6"/>
  <c r="AB19" i="12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J44" i="6" s="1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P43" i="9" s="1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R29" i="12" s="1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AR30" i="6" s="1"/>
  <c r="M19" i="12"/>
  <c r="D32" i="12"/>
  <c r="H44" i="12"/>
  <c r="AL44" i="12" s="1"/>
  <c r="AP17" i="9"/>
  <c r="L31" i="9"/>
  <c r="AF31" i="9"/>
  <c r="N27" i="8"/>
  <c r="AR27" i="8" s="1"/>
  <c r="L31" i="8"/>
  <c r="N41" i="8"/>
  <c r="AF43" i="8"/>
  <c r="Q20" i="11"/>
  <c r="N39" i="11"/>
  <c r="L43" i="11"/>
  <c r="N17" i="10"/>
  <c r="AR17" i="10" s="1"/>
  <c r="AF19" i="10"/>
  <c r="F32" i="10"/>
  <c r="J44" i="10"/>
  <c r="Q20" i="6"/>
  <c r="N39" i="6"/>
  <c r="AR39" i="6" s="1"/>
  <c r="L43" i="6"/>
  <c r="N17" i="12"/>
  <c r="AF19" i="12"/>
  <c r="F32" i="12"/>
  <c r="J44" i="12"/>
  <c r="AN44" i="12" s="1"/>
  <c r="M31" i="9"/>
  <c r="D32" i="9"/>
  <c r="M31" i="8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F44" i="4" l="1"/>
  <c r="AR42" i="4"/>
  <c r="AH32" i="14"/>
  <c r="AC32" i="14"/>
  <c r="AR18" i="14"/>
  <c r="AQ19" i="14"/>
  <c r="AJ44" i="11"/>
  <c r="AR27" i="11"/>
  <c r="AR30" i="11"/>
  <c r="AR29" i="11"/>
  <c r="AN44" i="10"/>
  <c r="AJ20" i="10"/>
  <c r="AR41" i="6"/>
  <c r="AL44" i="6"/>
  <c r="AN32" i="6"/>
  <c r="AR27" i="6"/>
  <c r="AJ32" i="12"/>
  <c r="AR41" i="9"/>
  <c r="AP31" i="9"/>
  <c r="AF32" i="9"/>
  <c r="AH32" i="9"/>
  <c r="AP19" i="9"/>
  <c r="AR41" i="8"/>
  <c r="AR42" i="8"/>
  <c r="AR40" i="8"/>
  <c r="AR18" i="8"/>
  <c r="AR18" i="7"/>
  <c r="AQ19" i="7"/>
  <c r="AR17" i="7"/>
  <c r="AF20" i="4"/>
  <c r="AR40" i="14"/>
  <c r="N32" i="14"/>
  <c r="AH44" i="6"/>
  <c r="AR28" i="12"/>
  <c r="AP19" i="8"/>
  <c r="AL44" i="7"/>
  <c r="AP31" i="7"/>
  <c r="AR30" i="14"/>
  <c r="AR41" i="11"/>
  <c r="AR42" i="11"/>
  <c r="AP19" i="11"/>
  <c r="AJ20" i="11"/>
  <c r="AR18" i="11"/>
  <c r="AF32" i="10"/>
  <c r="AR39" i="10"/>
  <c r="AC44" i="10"/>
  <c r="AH44" i="10"/>
  <c r="AR28" i="6"/>
  <c r="AQ43" i="12"/>
  <c r="AP31" i="12"/>
  <c r="AF32" i="12"/>
  <c r="AR27" i="9"/>
  <c r="AQ31" i="9"/>
  <c r="AH20" i="9"/>
  <c r="AR17" i="12"/>
  <c r="AF32" i="8"/>
  <c r="AR41" i="7"/>
  <c r="AR30" i="7"/>
  <c r="AC32" i="7"/>
  <c r="AN32" i="7"/>
  <c r="AQ43" i="4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R20" i="9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<sst xmlns="http://schemas.openxmlformats.org/spreadsheetml/2006/main" count="3300" uniqueCount="40">
  <si>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</si>
  <si>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</si>
  <si>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</si>
  <si>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</si>
  <si>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</si>
  <si>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</si>
  <si>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</si>
  <si>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</si>
  <si>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</si>
  <si>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</si>
  <si>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</si>
  <si>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</si>
  <si>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</si>
  <si>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</si>
  <si>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</si>
  <si>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</si>
  <si>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</si>
  <si>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</si>
  <si>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</si>
  <si>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</si>
  <si>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</si>
  <si>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</si>
  <si>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</si>
  <si>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</si>
  <si>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</si>
  <si>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</si>
  <si>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</si>
  <si>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</si>
  <si>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</si>
  <si>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</si>
  <si>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</si>
  <si>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</si>
  <si>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</si>
  <si>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</si>
  <si>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</si>
  <si>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</si>
  <si>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</si>
  <si>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</si>
  <si>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https://www.inegi.org.mx/programas/enoe/15ymas/#microdatos</t>
  </si>
  <si>
    <t>2009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</si>
</sst>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9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0" fontId="4" fillId="2" borderId="2" xfId="2" applyFont="1" applyBorder="1" applyAlignment="1">
      <alignment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2" borderId="0" xfId="2" applyFont="1" applyAlignment="1">
      <alignment vertical="center" wrapText="1"/>
    </xf>
    <xf numFmtId="0" fontId="12" fillId="2" borderId="0" xfId="2" applyFont="1" applyAlignment="1">
      <alignment vertical="center"/>
    </xf>
    <xf numFmtId="3" fontId="9" fillId="0" borderId="26" xfId="3" applyNumberFormat="1" applyFont="1" applyFill="1" applyBorder="1" applyAlignment="1">
      <alignment horizontal="center" vertical="center"/>
    </xf>
    <xf numFmtId="3" fontId="9" fillId="0" borderId="27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7052879.9999999991</v>
      </c>
      <c r="C15" s="4"/>
      <c r="D15" s="4">
        <v>5244500</v>
      </c>
      <c r="E15" s="4"/>
      <c r="F15" s="4">
        <v>4623360</v>
      </c>
      <c r="G15" s="4"/>
      <c r="H15" s="4">
        <v>11798664.999999998</v>
      </c>
      <c r="I15" s="4"/>
      <c r="J15" s="4">
        <v>0</v>
      </c>
      <c r="K15" s="4"/>
      <c r="L15" s="3">
        <f t="shared" ref="L15:M18" si="0">B15+D15+F15+H15+J15</f>
        <v>28719405</v>
      </c>
      <c r="M15" s="3">
        <f t="shared" si="0"/>
        <v>0</v>
      </c>
      <c r="N15" s="26">
        <f>L15+M15</f>
        <v>28719405</v>
      </c>
      <c r="P15" s="7" t="s">
        <v>12</v>
      </c>
      <c r="Q15" s="4">
        <v>1816</v>
      </c>
      <c r="R15" s="4">
        <v>0</v>
      </c>
      <c r="S15" s="4">
        <v>951</v>
      </c>
      <c r="T15" s="4">
        <v>0</v>
      </c>
      <c r="U15" s="4">
        <v>526</v>
      </c>
      <c r="V15" s="4">
        <v>0</v>
      </c>
      <c r="W15" s="4">
        <v>2386</v>
      </c>
      <c r="X15" s="4">
        <v>0</v>
      </c>
      <c r="Y15" s="4">
        <v>96</v>
      </c>
      <c r="Z15" s="4">
        <v>0</v>
      </c>
      <c r="AA15" s="3">
        <f t="shared" ref="AA15:AB19" si="1">Q15+S15+U15+W15+Y15</f>
        <v>5775</v>
      </c>
      <c r="AB15" s="3">
        <f t="shared" si="1"/>
        <v>0</v>
      </c>
      <c r="AC15" s="26">
        <f>AA15+AB15</f>
        <v>5775</v>
      </c>
      <c r="AE15" s="7" t="s">
        <v>12</v>
      </c>
      <c r="AF15" s="4">
        <f t="shared" ref="AF15:AR18" si="2">IFERROR(B15/Q15, "N.A.")</f>
        <v>3883.7444933920701</v>
      </c>
      <c r="AG15" s="4" t="str">
        <f t="shared" si="2"/>
        <v>N.A.</v>
      </c>
      <c r="AH15" s="4">
        <f t="shared" si="2"/>
        <v>5514.7213459516297</v>
      </c>
      <c r="AI15" s="4" t="str">
        <f t="shared" si="2"/>
        <v>N.A.</v>
      </c>
      <c r="AJ15" s="4">
        <f t="shared" si="2"/>
        <v>8789.6577946768066</v>
      </c>
      <c r="AK15" s="4" t="str">
        <f t="shared" si="2"/>
        <v>N.A.</v>
      </c>
      <c r="AL15" s="4">
        <f t="shared" si="2"/>
        <v>4944.9559932942157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4973.0571428571429</v>
      </c>
      <c r="AQ15" s="4" t="str">
        <f t="shared" si="2"/>
        <v>N.A.</v>
      </c>
      <c r="AR15" s="26">
        <f t="shared" si="2"/>
        <v>4973.0571428571429</v>
      </c>
    </row>
    <row r="16" spans="1:44" ht="15.75" customHeight="1" thickBot="1" x14ac:dyDescent="0.3">
      <c r="A16" s="7" t="s">
        <v>13</v>
      </c>
      <c r="B16" s="4">
        <v>3074500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3074500</v>
      </c>
      <c r="M16" s="3">
        <f t="shared" si="0"/>
        <v>0</v>
      </c>
      <c r="N16" s="26">
        <f>L16+M16</f>
        <v>3074500</v>
      </c>
      <c r="P16" s="7" t="s">
        <v>13</v>
      </c>
      <c r="Q16" s="4">
        <v>1028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1028</v>
      </c>
      <c r="AB16" s="3">
        <f t="shared" si="1"/>
        <v>0</v>
      </c>
      <c r="AC16" s="26">
        <f>AA16+AB16</f>
        <v>1028</v>
      </c>
      <c r="AE16" s="7" t="s">
        <v>13</v>
      </c>
      <c r="AF16" s="4">
        <f t="shared" si="2"/>
        <v>2990.758754863813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2990.758754863813</v>
      </c>
      <c r="AQ16" s="4" t="str">
        <f t="shared" si="2"/>
        <v>N.A.</v>
      </c>
      <c r="AR16" s="26">
        <f t="shared" si="2"/>
        <v>2990.758754863813</v>
      </c>
    </row>
    <row r="17" spans="1:44" ht="15.75" customHeight="1" thickBot="1" x14ac:dyDescent="0.3">
      <c r="A17" s="7" t="s">
        <v>14</v>
      </c>
      <c r="B17" s="4">
        <v>10273600</v>
      </c>
      <c r="C17" s="4">
        <v>53707090.000000007</v>
      </c>
      <c r="D17" s="4">
        <v>2231816</v>
      </c>
      <c r="E17" s="4">
        <v>683700</v>
      </c>
      <c r="F17" s="4"/>
      <c r="G17" s="4">
        <v>2509800.0000000005</v>
      </c>
      <c r="H17" s="4"/>
      <c r="I17" s="4">
        <v>7002864</v>
      </c>
      <c r="J17" s="4">
        <v>0</v>
      </c>
      <c r="K17" s="4"/>
      <c r="L17" s="3">
        <f t="shared" si="0"/>
        <v>12505416</v>
      </c>
      <c r="M17" s="3">
        <f t="shared" si="0"/>
        <v>63903454.000000007</v>
      </c>
      <c r="N17" s="26">
        <f>L17+M17</f>
        <v>76408870</v>
      </c>
      <c r="P17" s="7" t="s">
        <v>14</v>
      </c>
      <c r="Q17" s="4">
        <v>2801</v>
      </c>
      <c r="R17" s="4">
        <v>10265</v>
      </c>
      <c r="S17" s="4">
        <v>581</v>
      </c>
      <c r="T17" s="4">
        <v>159</v>
      </c>
      <c r="U17" s="4">
        <v>0</v>
      </c>
      <c r="V17" s="4">
        <v>648</v>
      </c>
      <c r="W17" s="4">
        <v>0</v>
      </c>
      <c r="X17" s="4">
        <v>914</v>
      </c>
      <c r="Y17" s="4">
        <v>703</v>
      </c>
      <c r="Z17" s="4">
        <v>0</v>
      </c>
      <c r="AA17" s="3">
        <f t="shared" si="1"/>
        <v>4085</v>
      </c>
      <c r="AB17" s="3">
        <f t="shared" si="1"/>
        <v>11986</v>
      </c>
      <c r="AC17" s="26">
        <f>AA17+AB17</f>
        <v>16071</v>
      </c>
      <c r="AE17" s="7" t="s">
        <v>14</v>
      </c>
      <c r="AF17" s="4">
        <f t="shared" si="2"/>
        <v>3667.8329168154232</v>
      </c>
      <c r="AG17" s="4">
        <f t="shared" si="2"/>
        <v>5232.0594252313695</v>
      </c>
      <c r="AH17" s="4">
        <f t="shared" si="2"/>
        <v>3841.3356282271943</v>
      </c>
      <c r="AI17" s="4">
        <f t="shared" si="2"/>
        <v>4300</v>
      </c>
      <c r="AJ17" s="4" t="str">
        <f t="shared" si="2"/>
        <v>N.A.</v>
      </c>
      <c r="AK17" s="4">
        <f t="shared" si="2"/>
        <v>3873.1481481481487</v>
      </c>
      <c r="AL17" s="4" t="str">
        <f t="shared" si="2"/>
        <v>N.A.</v>
      </c>
      <c r="AM17" s="4">
        <f t="shared" si="2"/>
        <v>7661.7768052516412</v>
      </c>
      <c r="AN17" s="4">
        <f t="shared" si="2"/>
        <v>0</v>
      </c>
      <c r="AO17" s="4" t="str">
        <f t="shared" si="2"/>
        <v>N.A.</v>
      </c>
      <c r="AP17" s="4">
        <f t="shared" si="2"/>
        <v>3061.3013463892289</v>
      </c>
      <c r="AQ17" s="4">
        <f t="shared" si="2"/>
        <v>5331.5079259135664</v>
      </c>
      <c r="AR17" s="26">
        <f t="shared" si="2"/>
        <v>4754.4564743948731</v>
      </c>
    </row>
    <row r="18" spans="1:44" ht="15.75" customHeight="1" thickBot="1" x14ac:dyDescent="0.3">
      <c r="A18" s="7" t="s">
        <v>15</v>
      </c>
      <c r="B18" s="4">
        <v>627800</v>
      </c>
      <c r="C18" s="4">
        <v>268320</v>
      </c>
      <c r="D18" s="4">
        <v>1255600</v>
      </c>
      <c r="E18" s="4"/>
      <c r="F18" s="4"/>
      <c r="G18" s="4"/>
      <c r="H18" s="4"/>
      <c r="I18" s="4"/>
      <c r="J18" s="4"/>
      <c r="K18" s="4"/>
      <c r="L18" s="3">
        <f t="shared" si="0"/>
        <v>1883400</v>
      </c>
      <c r="M18" s="3">
        <f t="shared" si="0"/>
        <v>268320</v>
      </c>
      <c r="N18" s="26">
        <f>L18+M18</f>
        <v>2151720</v>
      </c>
      <c r="P18" s="7" t="s">
        <v>15</v>
      </c>
      <c r="Q18" s="4">
        <v>146</v>
      </c>
      <c r="R18" s="4">
        <v>104</v>
      </c>
      <c r="S18" s="4">
        <v>146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292</v>
      </c>
      <c r="AB18" s="3">
        <f t="shared" si="1"/>
        <v>104</v>
      </c>
      <c r="AC18" s="26">
        <f>AA18+AB18</f>
        <v>396</v>
      </c>
      <c r="AE18" s="7" t="s">
        <v>15</v>
      </c>
      <c r="AF18" s="4">
        <f t="shared" si="2"/>
        <v>4300</v>
      </c>
      <c r="AG18" s="4">
        <f t="shared" si="2"/>
        <v>2580</v>
      </c>
      <c r="AH18" s="4">
        <f t="shared" si="2"/>
        <v>8600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6450</v>
      </c>
      <c r="AQ18" s="4">
        <f t="shared" si="2"/>
        <v>2580</v>
      </c>
      <c r="AR18" s="26">
        <f t="shared" si="2"/>
        <v>5433.636363636364</v>
      </c>
    </row>
    <row r="19" spans="1:44" ht="15.75" customHeight="1" thickBot="1" x14ac:dyDescent="0.3">
      <c r="A19" s="8" t="s">
        <v>16</v>
      </c>
      <c r="B19" s="4">
        <v>21028780.000000007</v>
      </c>
      <c r="C19" s="4">
        <v>53975410</v>
      </c>
      <c r="D19" s="4">
        <v>8731916.0000000019</v>
      </c>
      <c r="E19" s="4">
        <v>683700</v>
      </c>
      <c r="F19" s="4">
        <v>4623360</v>
      </c>
      <c r="G19" s="4">
        <v>2509800.0000000005</v>
      </c>
      <c r="H19" s="4">
        <v>11798664.999999998</v>
      </c>
      <c r="I19" s="4">
        <v>7002864</v>
      </c>
      <c r="J19" s="4">
        <v>0</v>
      </c>
      <c r="K19" s="4"/>
      <c r="L19" s="3">
        <f t="shared" ref="L19:M19" si="3">SUM(L15:L18)</f>
        <v>46182721</v>
      </c>
      <c r="M19" s="3">
        <f t="shared" si="3"/>
        <v>64171774.000000007</v>
      </c>
      <c r="N19" s="26"/>
      <c r="P19" s="8" t="s">
        <v>16</v>
      </c>
      <c r="Q19" s="4">
        <v>5791</v>
      </c>
      <c r="R19" s="4">
        <v>10369</v>
      </c>
      <c r="S19" s="4">
        <v>1678</v>
      </c>
      <c r="T19" s="4">
        <v>159</v>
      </c>
      <c r="U19" s="4">
        <v>526</v>
      </c>
      <c r="V19" s="4">
        <v>648</v>
      </c>
      <c r="W19" s="4">
        <v>2386</v>
      </c>
      <c r="X19" s="4">
        <v>914</v>
      </c>
      <c r="Y19" s="4">
        <v>799</v>
      </c>
      <c r="Z19" s="4">
        <v>0</v>
      </c>
      <c r="AA19" s="3">
        <f t="shared" si="1"/>
        <v>11180</v>
      </c>
      <c r="AB19" s="3">
        <f t="shared" si="1"/>
        <v>12090</v>
      </c>
      <c r="AC19" s="26"/>
      <c r="AE19" s="8" t="s">
        <v>16</v>
      </c>
      <c r="AF19" s="4">
        <f t="shared" ref="AF19:AQ19" si="4">IFERROR(B19/Q19, "N.A.")</f>
        <v>3631.2864790191688</v>
      </c>
      <c r="AG19" s="4">
        <f t="shared" si="4"/>
        <v>5205.459542868165</v>
      </c>
      <c r="AH19" s="4">
        <f t="shared" si="4"/>
        <v>5203.7640047675814</v>
      </c>
      <c r="AI19" s="4">
        <f t="shared" si="4"/>
        <v>4300</v>
      </c>
      <c r="AJ19" s="4">
        <f t="shared" si="4"/>
        <v>8789.6577946768066</v>
      </c>
      <c r="AK19" s="4">
        <f t="shared" si="4"/>
        <v>3873.1481481481487</v>
      </c>
      <c r="AL19" s="4">
        <f t="shared" si="4"/>
        <v>4944.9559932942157</v>
      </c>
      <c r="AM19" s="4">
        <f t="shared" si="4"/>
        <v>7661.7768052516412</v>
      </c>
      <c r="AN19" s="4">
        <f t="shared" si="4"/>
        <v>0</v>
      </c>
      <c r="AO19" s="4" t="str">
        <f t="shared" si="4"/>
        <v>N.A.</v>
      </c>
      <c r="AP19" s="4">
        <f t="shared" si="4"/>
        <v>4130.8337209302326</v>
      </c>
      <c r="AQ19" s="4">
        <f t="shared" si="4"/>
        <v>5307.839040529364</v>
      </c>
      <c r="AR19" s="26"/>
    </row>
    <row r="20" spans="1:44" ht="15.75" thickBot="1" x14ac:dyDescent="0.3">
      <c r="A20" s="9" t="s">
        <v>0</v>
      </c>
      <c r="B20" s="45">
        <f>B19+C19</f>
        <v>75004190</v>
      </c>
      <c r="C20" s="46"/>
      <c r="D20" s="45">
        <f>D19+E19</f>
        <v>9415616.0000000019</v>
      </c>
      <c r="E20" s="46"/>
      <c r="F20" s="45">
        <f>F19+G19</f>
        <v>7133160</v>
      </c>
      <c r="G20" s="46"/>
      <c r="H20" s="45">
        <f>H19+I19</f>
        <v>18801529</v>
      </c>
      <c r="I20" s="46"/>
      <c r="J20" s="45">
        <f>J19+K19</f>
        <v>0</v>
      </c>
      <c r="K20" s="46"/>
      <c r="L20" s="6"/>
      <c r="M20" s="2"/>
      <c r="N20" s="1">
        <f>B20+D20+F20+H20+J20</f>
        <v>110354495</v>
      </c>
      <c r="P20" s="9" t="s">
        <v>0</v>
      </c>
      <c r="Q20" s="45">
        <f>Q19+R19</f>
        <v>16160</v>
      </c>
      <c r="R20" s="46"/>
      <c r="S20" s="45">
        <f>S19+T19</f>
        <v>1837</v>
      </c>
      <c r="T20" s="46"/>
      <c r="U20" s="45">
        <f>U19+V19</f>
        <v>1174</v>
      </c>
      <c r="V20" s="46"/>
      <c r="W20" s="45">
        <f>W19+X19</f>
        <v>3300</v>
      </c>
      <c r="X20" s="46"/>
      <c r="Y20" s="45">
        <f>Y19+Z19</f>
        <v>799</v>
      </c>
      <c r="Z20" s="46"/>
      <c r="AA20" s="6"/>
      <c r="AB20" s="2"/>
      <c r="AC20" s="1">
        <f>Q20+S20+U20+W20+Y20</f>
        <v>23270</v>
      </c>
      <c r="AE20" s="9" t="s">
        <v>0</v>
      </c>
      <c r="AF20" s="47">
        <f>IFERROR(B20/Q20,"N.A.")</f>
        <v>4641.3483910891091</v>
      </c>
      <c r="AG20" s="48"/>
      <c r="AH20" s="47">
        <f>IFERROR(D20/S20,"N.A.")</f>
        <v>5125.5394665215035</v>
      </c>
      <c r="AI20" s="48"/>
      <c r="AJ20" s="47">
        <f>IFERROR(F20/U20,"N.A.")</f>
        <v>6075.9454855195909</v>
      </c>
      <c r="AK20" s="48"/>
      <c r="AL20" s="47">
        <f>IFERROR(H20/W20,"N.A.")</f>
        <v>5697.4330303030301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4742.3504512247528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22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6990100</v>
      </c>
      <c r="C27" s="4"/>
      <c r="D27" s="4">
        <v>5244500</v>
      </c>
      <c r="E27" s="4"/>
      <c r="F27" s="4">
        <v>4623360</v>
      </c>
      <c r="G27" s="4"/>
      <c r="H27" s="4">
        <v>9733356</v>
      </c>
      <c r="I27" s="4"/>
      <c r="J27" s="4">
        <v>0</v>
      </c>
      <c r="K27" s="4"/>
      <c r="L27" s="3">
        <f t="shared" ref="L27:M31" si="5">B27+D27+F27+H27+J27</f>
        <v>26591316</v>
      </c>
      <c r="M27" s="3">
        <f t="shared" si="5"/>
        <v>0</v>
      </c>
      <c r="N27" s="26">
        <f>L27+M27</f>
        <v>26591316</v>
      </c>
      <c r="P27" s="7" t="s">
        <v>12</v>
      </c>
      <c r="Q27" s="4">
        <v>1743</v>
      </c>
      <c r="R27" s="4">
        <v>0</v>
      </c>
      <c r="S27" s="4">
        <v>951</v>
      </c>
      <c r="T27" s="4">
        <v>0</v>
      </c>
      <c r="U27" s="4">
        <v>526</v>
      </c>
      <c r="V27" s="4">
        <v>0</v>
      </c>
      <c r="W27" s="4">
        <v>1329</v>
      </c>
      <c r="X27" s="4">
        <v>0</v>
      </c>
      <c r="Y27" s="4">
        <v>96</v>
      </c>
      <c r="Z27" s="4">
        <v>0</v>
      </c>
      <c r="AA27" s="3">
        <f t="shared" ref="AA27:AB31" si="6">Q27+S27+U27+W27+Y27</f>
        <v>4645</v>
      </c>
      <c r="AB27" s="3">
        <f t="shared" si="6"/>
        <v>0</v>
      </c>
      <c r="AC27" s="26">
        <f>AA27+AB27</f>
        <v>4645</v>
      </c>
      <c r="AE27" s="7" t="s">
        <v>12</v>
      </c>
      <c r="AF27" s="4">
        <f t="shared" ref="AF27:AR30" si="7">IFERROR(B27/Q27, "N.A.")</f>
        <v>4010.3843947217442</v>
      </c>
      <c r="AG27" s="4" t="str">
        <f t="shared" si="7"/>
        <v>N.A.</v>
      </c>
      <c r="AH27" s="4">
        <f t="shared" si="7"/>
        <v>5514.7213459516297</v>
      </c>
      <c r="AI27" s="4" t="str">
        <f t="shared" si="7"/>
        <v>N.A.</v>
      </c>
      <c r="AJ27" s="4">
        <f t="shared" si="7"/>
        <v>8789.6577946768066</v>
      </c>
      <c r="AK27" s="4" t="str">
        <f t="shared" si="7"/>
        <v>N.A.</v>
      </c>
      <c r="AL27" s="4">
        <f t="shared" si="7"/>
        <v>7323.8194130925503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5724.7181916038753</v>
      </c>
      <c r="AQ27" s="4" t="str">
        <f t="shared" si="7"/>
        <v>N.A.</v>
      </c>
      <c r="AR27" s="26">
        <f t="shared" si="7"/>
        <v>5724.7181916038753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5582360</v>
      </c>
      <c r="C29" s="4">
        <v>37134030.000000007</v>
      </c>
      <c r="D29" s="4">
        <v>1784616</v>
      </c>
      <c r="E29" s="4">
        <v>683700</v>
      </c>
      <c r="F29" s="4"/>
      <c r="G29" s="4">
        <v>1606800.0000000002</v>
      </c>
      <c r="H29" s="4"/>
      <c r="I29" s="4">
        <v>6680880</v>
      </c>
      <c r="J29" s="4">
        <v>0</v>
      </c>
      <c r="K29" s="4"/>
      <c r="L29" s="3">
        <f t="shared" si="5"/>
        <v>7366976</v>
      </c>
      <c r="M29" s="3">
        <f t="shared" si="5"/>
        <v>46105410.000000007</v>
      </c>
      <c r="N29" s="26">
        <f>L29+M29</f>
        <v>53472386.000000007</v>
      </c>
      <c r="P29" s="7" t="s">
        <v>14</v>
      </c>
      <c r="Q29" s="4">
        <v>1497</v>
      </c>
      <c r="R29" s="4">
        <v>6935</v>
      </c>
      <c r="S29" s="4">
        <v>477</v>
      </c>
      <c r="T29" s="4">
        <v>159</v>
      </c>
      <c r="U29" s="4">
        <v>0</v>
      </c>
      <c r="V29" s="4">
        <v>424</v>
      </c>
      <c r="W29" s="4">
        <v>0</v>
      </c>
      <c r="X29" s="4">
        <v>737</v>
      </c>
      <c r="Y29" s="4">
        <v>263</v>
      </c>
      <c r="Z29" s="4">
        <v>0</v>
      </c>
      <c r="AA29" s="3">
        <f t="shared" si="6"/>
        <v>2237</v>
      </c>
      <c r="AB29" s="3">
        <f t="shared" si="6"/>
        <v>8255</v>
      </c>
      <c r="AC29" s="26">
        <f>AA29+AB29</f>
        <v>10492</v>
      </c>
      <c r="AE29" s="7" t="s">
        <v>14</v>
      </c>
      <c r="AF29" s="4">
        <f t="shared" si="7"/>
        <v>3729.0313961255847</v>
      </c>
      <c r="AG29" s="4">
        <f t="shared" si="7"/>
        <v>5354.5825522710902</v>
      </c>
      <c r="AH29" s="4">
        <f t="shared" si="7"/>
        <v>3741.3333333333335</v>
      </c>
      <c r="AI29" s="4">
        <f t="shared" si="7"/>
        <v>4300</v>
      </c>
      <c r="AJ29" s="4" t="str">
        <f t="shared" si="7"/>
        <v>N.A.</v>
      </c>
      <c r="AK29" s="4">
        <f t="shared" si="7"/>
        <v>3789.6226415094343</v>
      </c>
      <c r="AL29" s="4" t="str">
        <f t="shared" si="7"/>
        <v>N.A.</v>
      </c>
      <c r="AM29" s="4">
        <f t="shared" si="7"/>
        <v>9064.9660786974218</v>
      </c>
      <c r="AN29" s="4">
        <f t="shared" si="7"/>
        <v>0</v>
      </c>
      <c r="AO29" s="4" t="str">
        <f t="shared" si="7"/>
        <v>N.A.</v>
      </c>
      <c r="AP29" s="4">
        <f t="shared" si="7"/>
        <v>3293.2391595887348</v>
      </c>
      <c r="AQ29" s="4">
        <f t="shared" si="7"/>
        <v>5585.1496062992137</v>
      </c>
      <c r="AR29" s="26">
        <f t="shared" si="7"/>
        <v>5096.4912314144121</v>
      </c>
    </row>
    <row r="30" spans="1:44" ht="15.75" customHeight="1" thickBot="1" x14ac:dyDescent="0.3">
      <c r="A30" s="7" t="s">
        <v>15</v>
      </c>
      <c r="B30" s="4">
        <v>627800</v>
      </c>
      <c r="C30" s="4">
        <v>268320</v>
      </c>
      <c r="D30" s="4">
        <v>1255600</v>
      </c>
      <c r="E30" s="4"/>
      <c r="F30" s="4"/>
      <c r="G30" s="4"/>
      <c r="H30" s="4"/>
      <c r="I30" s="4"/>
      <c r="J30" s="4"/>
      <c r="K30" s="4"/>
      <c r="L30" s="3">
        <f t="shared" si="5"/>
        <v>1883400</v>
      </c>
      <c r="M30" s="3">
        <f t="shared" si="5"/>
        <v>268320</v>
      </c>
      <c r="N30" s="26">
        <f>L30+M30</f>
        <v>2151720</v>
      </c>
      <c r="P30" s="7" t="s">
        <v>15</v>
      </c>
      <c r="Q30" s="4">
        <v>146</v>
      </c>
      <c r="R30" s="4">
        <v>104</v>
      </c>
      <c r="S30" s="4">
        <v>146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292</v>
      </c>
      <c r="AB30" s="3">
        <f t="shared" si="6"/>
        <v>104</v>
      </c>
      <c r="AC30" s="26">
        <f>AA30+AB30</f>
        <v>396</v>
      </c>
      <c r="AE30" s="7" t="s">
        <v>15</v>
      </c>
      <c r="AF30" s="4">
        <f t="shared" si="7"/>
        <v>4300</v>
      </c>
      <c r="AG30" s="4">
        <f t="shared" si="7"/>
        <v>2580</v>
      </c>
      <c r="AH30" s="4">
        <f t="shared" si="7"/>
        <v>8600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6450</v>
      </c>
      <c r="AQ30" s="4">
        <f t="shared" si="7"/>
        <v>2580</v>
      </c>
      <c r="AR30" s="26">
        <f t="shared" si="7"/>
        <v>5433.636363636364</v>
      </c>
    </row>
    <row r="31" spans="1:44" ht="15.75" customHeight="1" thickBot="1" x14ac:dyDescent="0.3">
      <c r="A31" s="8" t="s">
        <v>16</v>
      </c>
      <c r="B31" s="4">
        <v>13200260</v>
      </c>
      <c r="C31" s="4">
        <v>37402350.000000015</v>
      </c>
      <c r="D31" s="4">
        <v>8284715.9999999991</v>
      </c>
      <c r="E31" s="4">
        <v>683700</v>
      </c>
      <c r="F31" s="4">
        <v>4623360</v>
      </c>
      <c r="G31" s="4">
        <v>1606800.0000000002</v>
      </c>
      <c r="H31" s="4">
        <v>9733356</v>
      </c>
      <c r="I31" s="4">
        <v>6680880</v>
      </c>
      <c r="J31" s="4">
        <v>0</v>
      </c>
      <c r="K31" s="4"/>
      <c r="L31" s="3">
        <f t="shared" si="5"/>
        <v>35841692</v>
      </c>
      <c r="M31" s="3">
        <f t="shared" si="5"/>
        <v>46373730.000000015</v>
      </c>
      <c r="N31" s="26"/>
      <c r="P31" s="8" t="s">
        <v>16</v>
      </c>
      <c r="Q31" s="4">
        <v>3386</v>
      </c>
      <c r="R31" s="4">
        <v>7039</v>
      </c>
      <c r="S31" s="4">
        <v>1574</v>
      </c>
      <c r="T31" s="4">
        <v>159</v>
      </c>
      <c r="U31" s="4">
        <v>526</v>
      </c>
      <c r="V31" s="4">
        <v>424</v>
      </c>
      <c r="W31" s="4">
        <v>1329</v>
      </c>
      <c r="X31" s="4">
        <v>737</v>
      </c>
      <c r="Y31" s="4">
        <v>359</v>
      </c>
      <c r="Z31" s="4">
        <v>0</v>
      </c>
      <c r="AA31" s="3">
        <f t="shared" si="6"/>
        <v>7174</v>
      </c>
      <c r="AB31" s="3">
        <f t="shared" si="6"/>
        <v>8359</v>
      </c>
      <c r="AC31" s="26"/>
      <c r="AE31" s="8" t="s">
        <v>16</v>
      </c>
      <c r="AF31" s="4">
        <f t="shared" ref="AF31:AQ31" si="8">IFERROR(B31/Q31, "N.A.")</f>
        <v>3898.4819846426462</v>
      </c>
      <c r="AG31" s="4">
        <f t="shared" si="8"/>
        <v>5313.588577923003</v>
      </c>
      <c r="AH31" s="4">
        <f t="shared" si="8"/>
        <v>5263.4790343074965</v>
      </c>
      <c r="AI31" s="4">
        <f t="shared" si="8"/>
        <v>4300</v>
      </c>
      <c r="AJ31" s="4">
        <f t="shared" si="8"/>
        <v>8789.6577946768066</v>
      </c>
      <c r="AK31" s="4">
        <f t="shared" si="8"/>
        <v>3789.6226415094343</v>
      </c>
      <c r="AL31" s="4">
        <f t="shared" si="8"/>
        <v>7323.8194130925503</v>
      </c>
      <c r="AM31" s="4">
        <f t="shared" si="8"/>
        <v>9064.9660786974218</v>
      </c>
      <c r="AN31" s="4">
        <f t="shared" si="8"/>
        <v>0</v>
      </c>
      <c r="AO31" s="4" t="str">
        <f t="shared" si="8"/>
        <v>N.A.</v>
      </c>
      <c r="AP31" s="4">
        <f t="shared" si="8"/>
        <v>4996.0540841929187</v>
      </c>
      <c r="AQ31" s="4">
        <f t="shared" si="8"/>
        <v>5547.7604976671864</v>
      </c>
      <c r="AR31" s="26"/>
    </row>
    <row r="32" spans="1:44" ht="15.75" thickBot="1" x14ac:dyDescent="0.3">
      <c r="A32" s="9" t="s">
        <v>0</v>
      </c>
      <c r="B32" s="45">
        <f>B31+C31</f>
        <v>50602610.000000015</v>
      </c>
      <c r="C32" s="46"/>
      <c r="D32" s="45">
        <f>D31+E31</f>
        <v>8968416</v>
      </c>
      <c r="E32" s="46"/>
      <c r="F32" s="45">
        <f>F31+G31</f>
        <v>6230160</v>
      </c>
      <c r="G32" s="46"/>
      <c r="H32" s="45">
        <f>H31+I31</f>
        <v>16414236</v>
      </c>
      <c r="I32" s="46"/>
      <c r="J32" s="45">
        <f>J31+K31</f>
        <v>0</v>
      </c>
      <c r="K32" s="46"/>
      <c r="L32" s="6"/>
      <c r="M32" s="2"/>
      <c r="N32" s="1">
        <f>B32+D32+F32+H32+J32</f>
        <v>82215422.000000015</v>
      </c>
      <c r="P32" s="9" t="s">
        <v>0</v>
      </c>
      <c r="Q32" s="45">
        <f>Q31+R31</f>
        <v>10425</v>
      </c>
      <c r="R32" s="46"/>
      <c r="S32" s="45">
        <f>S31+T31</f>
        <v>1733</v>
      </c>
      <c r="T32" s="46"/>
      <c r="U32" s="45">
        <f>U31+V31</f>
        <v>950</v>
      </c>
      <c r="V32" s="46"/>
      <c r="W32" s="45">
        <f>W31+X31</f>
        <v>2066</v>
      </c>
      <c r="X32" s="46"/>
      <c r="Y32" s="45">
        <f>Y31+Z31</f>
        <v>359</v>
      </c>
      <c r="Z32" s="46"/>
      <c r="AA32" s="6"/>
      <c r="AB32" s="2"/>
      <c r="AC32" s="1">
        <f>Q32+S32+U32+W32+Y32</f>
        <v>15533</v>
      </c>
      <c r="AE32" s="9" t="s">
        <v>0</v>
      </c>
      <c r="AF32" s="47">
        <f>IFERROR(B32/Q32,"N.A.")</f>
        <v>4853.9673860911289</v>
      </c>
      <c r="AG32" s="48"/>
      <c r="AH32" s="47">
        <f>IFERROR(D32/S32,"N.A.")</f>
        <v>5175.0813618003458</v>
      </c>
      <c r="AI32" s="48"/>
      <c r="AJ32" s="47">
        <f>IFERROR(F32/U32,"N.A.")</f>
        <v>6558.0631578947368</v>
      </c>
      <c r="AK32" s="48"/>
      <c r="AL32" s="47">
        <f>IFERROR(H32/W32,"N.A.")</f>
        <v>7944.9351403678602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5292.9519088392462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62780</v>
      </c>
      <c r="C39" s="4"/>
      <c r="D39" s="4"/>
      <c r="E39" s="4"/>
      <c r="F39" s="4"/>
      <c r="G39" s="4"/>
      <c r="H39" s="4">
        <v>2065308.9999999998</v>
      </c>
      <c r="I39" s="4"/>
      <c r="J39" s="4"/>
      <c r="K39" s="4"/>
      <c r="L39" s="3">
        <f t="shared" ref="L39:M43" si="9">B39+D39+F39+H39+J39</f>
        <v>2128089</v>
      </c>
      <c r="M39" s="3">
        <f t="shared" si="9"/>
        <v>0</v>
      </c>
      <c r="N39" s="26">
        <f>L39+M39</f>
        <v>2128089</v>
      </c>
      <c r="P39" s="7" t="s">
        <v>12</v>
      </c>
      <c r="Q39" s="4">
        <v>73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1057</v>
      </c>
      <c r="X39" s="4">
        <v>0</v>
      </c>
      <c r="Y39" s="4">
        <v>0</v>
      </c>
      <c r="Z39" s="4">
        <v>0</v>
      </c>
      <c r="AA39" s="3">
        <f t="shared" ref="AA39:AB43" si="10">Q39+S39+U39+W39+Y39</f>
        <v>1130</v>
      </c>
      <c r="AB39" s="3">
        <f t="shared" si="10"/>
        <v>0</v>
      </c>
      <c r="AC39" s="26">
        <f>AA39+AB39</f>
        <v>1130</v>
      </c>
      <c r="AE39" s="7" t="s">
        <v>12</v>
      </c>
      <c r="AF39" s="4">
        <f t="shared" ref="AF39:AR42" si="11">IFERROR(B39/Q39, "N.A.")</f>
        <v>860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1953.9347209082307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1883.2646017699115</v>
      </c>
      <c r="AQ39" s="4" t="str">
        <f t="shared" si="11"/>
        <v>N.A.</v>
      </c>
      <c r="AR39" s="26">
        <f t="shared" si="11"/>
        <v>1883.2646017699115</v>
      </c>
    </row>
    <row r="40" spans="1:44" ht="15.75" customHeight="1" thickBot="1" x14ac:dyDescent="0.3">
      <c r="A40" s="7" t="s">
        <v>13</v>
      </c>
      <c r="B40" s="4">
        <v>3074500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3074500</v>
      </c>
      <c r="M40" s="3">
        <f t="shared" si="9"/>
        <v>0</v>
      </c>
      <c r="N40" s="26">
        <f>L40+M40</f>
        <v>3074500</v>
      </c>
      <c r="P40" s="7" t="s">
        <v>13</v>
      </c>
      <c r="Q40" s="4">
        <v>1028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1028</v>
      </c>
      <c r="AB40" s="3">
        <f t="shared" si="10"/>
        <v>0</v>
      </c>
      <c r="AC40" s="26">
        <f>AA40+AB40</f>
        <v>1028</v>
      </c>
      <c r="AE40" s="7" t="s">
        <v>13</v>
      </c>
      <c r="AF40" s="4">
        <f t="shared" si="11"/>
        <v>2990.758754863813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2990.758754863813</v>
      </c>
      <c r="AQ40" s="4" t="str">
        <f t="shared" si="11"/>
        <v>N.A.</v>
      </c>
      <c r="AR40" s="26">
        <f t="shared" si="11"/>
        <v>2990.758754863813</v>
      </c>
    </row>
    <row r="41" spans="1:44" ht="15.75" customHeight="1" thickBot="1" x14ac:dyDescent="0.3">
      <c r="A41" s="7" t="s">
        <v>14</v>
      </c>
      <c r="B41" s="4">
        <v>4691240</v>
      </c>
      <c r="C41" s="4">
        <v>16573060.000000002</v>
      </c>
      <c r="D41" s="4">
        <v>447200</v>
      </c>
      <c r="E41" s="4"/>
      <c r="F41" s="4"/>
      <c r="G41" s="4">
        <v>903000</v>
      </c>
      <c r="H41" s="4"/>
      <c r="I41" s="4">
        <v>321984</v>
      </c>
      <c r="J41" s="4">
        <v>0</v>
      </c>
      <c r="K41" s="4"/>
      <c r="L41" s="3">
        <f t="shared" si="9"/>
        <v>5138440</v>
      </c>
      <c r="M41" s="3">
        <f t="shared" si="9"/>
        <v>17798044</v>
      </c>
      <c r="N41" s="26">
        <f>L41+M41</f>
        <v>22936484</v>
      </c>
      <c r="P41" s="7" t="s">
        <v>14</v>
      </c>
      <c r="Q41" s="4">
        <v>1304</v>
      </c>
      <c r="R41" s="4">
        <v>3330</v>
      </c>
      <c r="S41" s="4">
        <v>104</v>
      </c>
      <c r="T41" s="4">
        <v>0</v>
      </c>
      <c r="U41" s="4">
        <v>0</v>
      </c>
      <c r="V41" s="4">
        <v>224</v>
      </c>
      <c r="W41" s="4">
        <v>0</v>
      </c>
      <c r="X41" s="4">
        <v>177</v>
      </c>
      <c r="Y41" s="4">
        <v>440</v>
      </c>
      <c r="Z41" s="4">
        <v>0</v>
      </c>
      <c r="AA41" s="3">
        <f t="shared" si="10"/>
        <v>1848</v>
      </c>
      <c r="AB41" s="3">
        <f t="shared" si="10"/>
        <v>3731</v>
      </c>
      <c r="AC41" s="26">
        <f>AA41+AB41</f>
        <v>5579</v>
      </c>
      <c r="AE41" s="7" t="s">
        <v>14</v>
      </c>
      <c r="AF41" s="4">
        <f t="shared" si="11"/>
        <v>3597.5766871165642</v>
      </c>
      <c r="AG41" s="4">
        <f t="shared" si="11"/>
        <v>4976.8948948948955</v>
      </c>
      <c r="AH41" s="4">
        <f t="shared" si="11"/>
        <v>4300</v>
      </c>
      <c r="AI41" s="4" t="str">
        <f t="shared" si="11"/>
        <v>N.A.</v>
      </c>
      <c r="AJ41" s="4" t="str">
        <f t="shared" si="11"/>
        <v>N.A.</v>
      </c>
      <c r="AK41" s="4">
        <f t="shared" si="11"/>
        <v>4031.25</v>
      </c>
      <c r="AL41" s="4" t="str">
        <f t="shared" si="11"/>
        <v>N.A.</v>
      </c>
      <c r="AM41" s="4">
        <f t="shared" si="11"/>
        <v>1819.1186440677966</v>
      </c>
      <c r="AN41" s="4">
        <f t="shared" si="11"/>
        <v>0</v>
      </c>
      <c r="AO41" s="4" t="str">
        <f t="shared" si="11"/>
        <v>N.A.</v>
      </c>
      <c r="AP41" s="4">
        <f t="shared" si="11"/>
        <v>2780.5411255411254</v>
      </c>
      <c r="AQ41" s="4">
        <f t="shared" si="11"/>
        <v>4770.3146609488076</v>
      </c>
      <c r="AR41" s="26">
        <f t="shared" si="11"/>
        <v>4111.2177809643308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7828520.0000000009</v>
      </c>
      <c r="C43" s="4">
        <v>16573060.000000002</v>
      </c>
      <c r="D43" s="4">
        <v>447200</v>
      </c>
      <c r="E43" s="4"/>
      <c r="F43" s="4"/>
      <c r="G43" s="4">
        <v>903000</v>
      </c>
      <c r="H43" s="4">
        <v>2065308.9999999998</v>
      </c>
      <c r="I43" s="4">
        <v>321984</v>
      </c>
      <c r="J43" s="4">
        <v>0</v>
      </c>
      <c r="K43" s="4"/>
      <c r="L43" s="3">
        <f t="shared" si="9"/>
        <v>10341029</v>
      </c>
      <c r="M43" s="3">
        <f t="shared" si="9"/>
        <v>17798044</v>
      </c>
      <c r="N43" s="26"/>
      <c r="P43" s="8" t="s">
        <v>16</v>
      </c>
      <c r="Q43" s="4">
        <v>2405</v>
      </c>
      <c r="R43" s="4">
        <v>3330</v>
      </c>
      <c r="S43" s="4">
        <v>104</v>
      </c>
      <c r="T43" s="4">
        <v>0</v>
      </c>
      <c r="U43" s="4">
        <v>0</v>
      </c>
      <c r="V43" s="4">
        <v>224</v>
      </c>
      <c r="W43" s="4">
        <v>1057</v>
      </c>
      <c r="X43" s="4">
        <v>177</v>
      </c>
      <c r="Y43" s="4">
        <v>440</v>
      </c>
      <c r="Z43" s="4">
        <v>0</v>
      </c>
      <c r="AA43" s="3">
        <f t="shared" si="10"/>
        <v>4006</v>
      </c>
      <c r="AB43" s="3">
        <f t="shared" si="10"/>
        <v>3731</v>
      </c>
      <c r="AC43" s="26"/>
      <c r="AE43" s="8" t="s">
        <v>16</v>
      </c>
      <c r="AF43" s="4">
        <f t="shared" ref="AF43:AQ43" si="12">IFERROR(B43/Q43, "N.A.")</f>
        <v>3255.1018711018714</v>
      </c>
      <c r="AG43" s="4">
        <f t="shared" si="12"/>
        <v>4976.8948948948955</v>
      </c>
      <c r="AH43" s="4">
        <f t="shared" si="12"/>
        <v>4300</v>
      </c>
      <c r="AI43" s="4" t="str">
        <f t="shared" si="12"/>
        <v>N.A.</v>
      </c>
      <c r="AJ43" s="4" t="str">
        <f t="shared" si="12"/>
        <v>N.A.</v>
      </c>
      <c r="AK43" s="4">
        <f t="shared" si="12"/>
        <v>4031.25</v>
      </c>
      <c r="AL43" s="4">
        <f t="shared" si="12"/>
        <v>1953.9347209082307</v>
      </c>
      <c r="AM43" s="4">
        <f t="shared" si="12"/>
        <v>1819.1186440677966</v>
      </c>
      <c r="AN43" s="4">
        <f t="shared" si="12"/>
        <v>0</v>
      </c>
      <c r="AO43" s="4" t="str">
        <f t="shared" si="12"/>
        <v>N.A.</v>
      </c>
      <c r="AP43" s="4">
        <f t="shared" si="12"/>
        <v>2581.3851722416375</v>
      </c>
      <c r="AQ43" s="4">
        <f t="shared" si="12"/>
        <v>4770.3146609488076</v>
      </c>
      <c r="AR43" s="26"/>
    </row>
    <row r="44" spans="1:44" ht="15.75" thickBot="1" x14ac:dyDescent="0.3">
      <c r="A44" s="9" t="s">
        <v>0</v>
      </c>
      <c r="B44" s="45">
        <f>B43+C43</f>
        <v>24401580.000000004</v>
      </c>
      <c r="C44" s="46"/>
      <c r="D44" s="45">
        <f>D43+E43</f>
        <v>447200</v>
      </c>
      <c r="E44" s="46"/>
      <c r="F44" s="45">
        <f>F43+G43</f>
        <v>903000</v>
      </c>
      <c r="G44" s="46"/>
      <c r="H44" s="45">
        <f>H43+I43</f>
        <v>2387293</v>
      </c>
      <c r="I44" s="46"/>
      <c r="J44" s="45">
        <f>J43+K43</f>
        <v>0</v>
      </c>
      <c r="K44" s="46"/>
      <c r="L44" s="6"/>
      <c r="M44" s="2"/>
      <c r="N44" s="1">
        <f>B44+D44+F44+H44+J44</f>
        <v>28139073.000000004</v>
      </c>
      <c r="P44" s="9" t="s">
        <v>0</v>
      </c>
      <c r="Q44" s="45">
        <f>Q43+R43</f>
        <v>5735</v>
      </c>
      <c r="R44" s="46"/>
      <c r="S44" s="45">
        <f>S43+T43</f>
        <v>104</v>
      </c>
      <c r="T44" s="46"/>
      <c r="U44" s="45">
        <f>U43+V43</f>
        <v>224</v>
      </c>
      <c r="V44" s="46"/>
      <c r="W44" s="45">
        <f>W43+X43</f>
        <v>1234</v>
      </c>
      <c r="X44" s="46"/>
      <c r="Y44" s="45">
        <f>Y43+Z43</f>
        <v>440</v>
      </c>
      <c r="Z44" s="46"/>
      <c r="AA44" s="6"/>
      <c r="AB44" s="2"/>
      <c r="AC44" s="1">
        <f>Q44+S44+U44+W44+Y44</f>
        <v>7737</v>
      </c>
      <c r="AE44" s="9" t="s">
        <v>0</v>
      </c>
      <c r="AF44" s="47">
        <f>IFERROR(B44/Q44,"N.A.")</f>
        <v>4254.8526591107238</v>
      </c>
      <c r="AG44" s="48"/>
      <c r="AH44" s="47">
        <f>IFERROR(D44/S44,"N.A.")</f>
        <v>4300</v>
      </c>
      <c r="AI44" s="48"/>
      <c r="AJ44" s="47">
        <f>IFERROR(F44/U44,"N.A.")</f>
        <v>4031.25</v>
      </c>
      <c r="AK44" s="48"/>
      <c r="AL44" s="47">
        <f>IFERROR(H44/W44,"N.A.")</f>
        <v>1934.5972447325769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3636.9488173710747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6">
        <f>AA15+AB15</f>
        <v>0</v>
      </c>
      <c r="AE15" s="7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6" t="str">
        <f t="shared" si="2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6">
        <f>AA17+AB17</f>
        <v>0</v>
      </c>
      <c r="AE17" s="7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6" t="str">
        <f t="shared" si="2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6"/>
      <c r="P19" s="8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6"/>
      <c r="AE19" s="8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6"/>
    </row>
    <row r="20" spans="1:44" ht="15.75" thickBot="1" x14ac:dyDescent="0.3">
      <c r="A20" s="9" t="s">
        <v>0</v>
      </c>
      <c r="B20" s="45">
        <f>B19+C19</f>
        <v>0</v>
      </c>
      <c r="C20" s="46"/>
      <c r="D20" s="45">
        <f>D19+E19</f>
        <v>0</v>
      </c>
      <c r="E20" s="46"/>
      <c r="F20" s="45">
        <f>F19+G19</f>
        <v>0</v>
      </c>
      <c r="G20" s="46"/>
      <c r="H20" s="45">
        <f>H19+I19</f>
        <v>0</v>
      </c>
      <c r="I20" s="46"/>
      <c r="J20" s="45">
        <f>J19+K19</f>
        <v>0</v>
      </c>
      <c r="K20" s="46"/>
      <c r="L20" s="6"/>
      <c r="M20" s="2"/>
      <c r="N20" s="1">
        <f>B20+D20+F20+H20+J20</f>
        <v>0</v>
      </c>
      <c r="P20" s="9" t="s">
        <v>0</v>
      </c>
      <c r="Q20" s="45">
        <f>Q19+R19</f>
        <v>0</v>
      </c>
      <c r="R20" s="46"/>
      <c r="S20" s="45">
        <f>S19+T19</f>
        <v>0</v>
      </c>
      <c r="T20" s="46"/>
      <c r="U20" s="45">
        <f>U19+V19</f>
        <v>0</v>
      </c>
      <c r="V20" s="46"/>
      <c r="W20" s="45">
        <f>W19+X19</f>
        <v>0</v>
      </c>
      <c r="X20" s="46"/>
      <c r="Y20" s="45">
        <f>Y19+Z19</f>
        <v>0</v>
      </c>
      <c r="Z20" s="46"/>
      <c r="AA20" s="6"/>
      <c r="AB20" s="2"/>
      <c r="AC20" s="1">
        <f>Q20+S20+U20+W20+Y20</f>
        <v>0</v>
      </c>
      <c r="AE20" s="9" t="s">
        <v>0</v>
      </c>
      <c r="AF20" s="47" t="str">
        <f>IFERROR(B20/Q20,"N.A.")</f>
        <v>N.A.</v>
      </c>
      <c r="AG20" s="48"/>
      <c r="AH20" s="47" t="str">
        <f>IFERROR(D20/S20,"N.A.")</f>
        <v>N.A.</v>
      </c>
      <c r="AI20" s="48"/>
      <c r="AJ20" s="47" t="str">
        <f>IFERROR(F20/U20,"N.A.")</f>
        <v>N.A.</v>
      </c>
      <c r="AK20" s="48"/>
      <c r="AL20" s="47" t="str">
        <f>IFERROR(H20/W20,"N.A.")</f>
        <v>N.A.</v>
      </c>
      <c r="AM20" s="48"/>
      <c r="AN20" s="47" t="str">
        <f>IFERROR(J20/Y20,"N.A.")</f>
        <v>N.A.</v>
      </c>
      <c r="AO20" s="48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6">
        <f>AA27+AB27</f>
        <v>0</v>
      </c>
      <c r="AE27" s="7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6" t="str">
        <f t="shared" si="8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6">
        <f>AA29+AB29</f>
        <v>0</v>
      </c>
      <c r="AE29" s="7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6" t="str">
        <f t="shared" si="8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6">
        <f>AA30+AB30</f>
        <v>0</v>
      </c>
      <c r="AE30" s="7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6" t="str">
        <f t="shared" si="8"/>
        <v>N.A.</v>
      </c>
    </row>
    <row r="31" spans="1:44" ht="15.75" customHeight="1" thickBot="1" x14ac:dyDescent="0.3">
      <c r="A31" s="8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6"/>
      <c r="P31" s="8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6"/>
      <c r="AE31" s="8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6"/>
    </row>
    <row r="32" spans="1:44" ht="15.75" thickBot="1" x14ac:dyDescent="0.3">
      <c r="A32" s="9" t="s">
        <v>0</v>
      </c>
      <c r="B32" s="45">
        <f>B31+C31</f>
        <v>0</v>
      </c>
      <c r="C32" s="46"/>
      <c r="D32" s="45">
        <f>D31+E31</f>
        <v>0</v>
      </c>
      <c r="E32" s="46"/>
      <c r="F32" s="45">
        <f>F31+G31</f>
        <v>0</v>
      </c>
      <c r="G32" s="46"/>
      <c r="H32" s="45">
        <f>H31+I31</f>
        <v>0</v>
      </c>
      <c r="I32" s="46"/>
      <c r="J32" s="45">
        <f>J31+K31</f>
        <v>0</v>
      </c>
      <c r="K32" s="46"/>
      <c r="L32" s="6"/>
      <c r="M32" s="2"/>
      <c r="N32" s="1">
        <f>B32+D32+F32+H32+J32</f>
        <v>0</v>
      </c>
      <c r="P32" s="9" t="s">
        <v>0</v>
      </c>
      <c r="Q32" s="45">
        <f>Q31+R31</f>
        <v>0</v>
      </c>
      <c r="R32" s="46"/>
      <c r="S32" s="45">
        <f>S31+T31</f>
        <v>0</v>
      </c>
      <c r="T32" s="46"/>
      <c r="U32" s="45">
        <f>U31+V31</f>
        <v>0</v>
      </c>
      <c r="V32" s="46"/>
      <c r="W32" s="45">
        <f>W31+X31</f>
        <v>0</v>
      </c>
      <c r="X32" s="46"/>
      <c r="Y32" s="45">
        <f>Y31+Z31</f>
        <v>0</v>
      </c>
      <c r="Z32" s="46"/>
      <c r="AA32" s="6"/>
      <c r="AB32" s="2"/>
      <c r="AC32" s="1">
        <f>Q32+S32+U32+W32+Y32</f>
        <v>0</v>
      </c>
      <c r="AE32" s="9" t="s">
        <v>0</v>
      </c>
      <c r="AF32" s="47" t="str">
        <f>IFERROR(B32/Q32,"N.A.")</f>
        <v>N.A.</v>
      </c>
      <c r="AG32" s="48"/>
      <c r="AH32" s="47" t="str">
        <f>IFERROR(D32/S32,"N.A.")</f>
        <v>N.A.</v>
      </c>
      <c r="AI32" s="48"/>
      <c r="AJ32" s="47" t="str">
        <f>IFERROR(F32/U32,"N.A.")</f>
        <v>N.A.</v>
      </c>
      <c r="AK32" s="48"/>
      <c r="AL32" s="47" t="str">
        <f>IFERROR(H32/W32,"N.A.")</f>
        <v>N.A.</v>
      </c>
      <c r="AM32" s="48"/>
      <c r="AN32" s="47" t="str">
        <f>IFERROR(J32/Y32,"N.A.")</f>
        <v>N.A.</v>
      </c>
      <c r="AO32" s="48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6">
        <f>AA39+AB39</f>
        <v>0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6" t="str">
        <f t="shared" si="14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6">
        <f>AA40+AB40</f>
        <v>0</v>
      </c>
      <c r="AE40" s="7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6" t="str">
        <f t="shared" si="14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6">
        <f>AA41+AB41</f>
        <v>0</v>
      </c>
      <c r="AE41" s="7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6" t="str">
        <f t="shared" si="14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6"/>
      <c r="P43" s="8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6"/>
      <c r="AE43" s="8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6"/>
    </row>
    <row r="44" spans="1:44" ht="15.75" thickBot="1" x14ac:dyDescent="0.3">
      <c r="A44" s="9" t="s">
        <v>0</v>
      </c>
      <c r="B44" s="45">
        <f>B43+C43</f>
        <v>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0</v>
      </c>
      <c r="I44" s="46"/>
      <c r="J44" s="45">
        <f>J43+K43</f>
        <v>0</v>
      </c>
      <c r="K44" s="46"/>
      <c r="L44" s="6"/>
      <c r="M44" s="2"/>
      <c r="N44" s="1">
        <f>B44+D44+F44+H44+J44</f>
        <v>0</v>
      </c>
      <c r="P44" s="9" t="s">
        <v>0</v>
      </c>
      <c r="Q44" s="45">
        <f>Q43+R43</f>
        <v>0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0</v>
      </c>
      <c r="X44" s="46"/>
      <c r="Y44" s="45">
        <f>Y43+Z43</f>
        <v>0</v>
      </c>
      <c r="Z44" s="46"/>
      <c r="AA44" s="6"/>
      <c r="AB44" s="2"/>
      <c r="AC44" s="1">
        <f>Q44+S44+U44+W44+Y44</f>
        <v>0</v>
      </c>
      <c r="AE44" s="9" t="s">
        <v>0</v>
      </c>
      <c r="AF44" s="47" t="str">
        <f>IFERROR(B44/Q44,"N.A.")</f>
        <v>N.A.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 t="str">
        <f>IFERROR(H44/W44,"N.A.")</f>
        <v>N.A.</v>
      </c>
      <c r="AM44" s="48"/>
      <c r="AN44" s="47" t="str">
        <f>IFERROR(J44/Y44,"N.A.")</f>
        <v>N.A.</v>
      </c>
      <c r="AO44" s="48"/>
      <c r="AP44" s="6"/>
      <c r="AQ44" s="2"/>
      <c r="AR44" s="27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26">
        <f>AA15+AB15</f>
        <v>0</v>
      </c>
      <c r="AE15" s="7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26" t="str">
        <f t="shared" si="3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26">
        <f>AA16+AB16</f>
        <v>0</v>
      </c>
      <c r="AE16" s="7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26" t="str">
        <f t="shared" si="3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26">
        <f>AA17+AB17</f>
        <v>0</v>
      </c>
      <c r="AE17" s="7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26" t="str">
        <f t="shared" si="3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26">
        <f>AA18+AB18</f>
        <v>0</v>
      </c>
      <c r="AE18" s="7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26" t="str">
        <f t="shared" si="3"/>
        <v>N.A.</v>
      </c>
    </row>
    <row r="19" spans="1:44" ht="15.75" customHeight="1" thickBot="1" x14ac:dyDescent="0.3">
      <c r="A19" s="8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26"/>
      <c r="P19" s="8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26"/>
      <c r="AE19" s="8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26"/>
    </row>
    <row r="20" spans="1:44" ht="15.75" thickBot="1" x14ac:dyDescent="0.3">
      <c r="A20" s="9" t="s">
        <v>0</v>
      </c>
      <c r="B20" s="45">
        <f>B19+C19</f>
        <v>0</v>
      </c>
      <c r="C20" s="46"/>
      <c r="D20" s="45">
        <f>D19+E19</f>
        <v>0</v>
      </c>
      <c r="E20" s="46"/>
      <c r="F20" s="45">
        <f>F19+G19</f>
        <v>0</v>
      </c>
      <c r="G20" s="46"/>
      <c r="H20" s="45">
        <f>H19+I19</f>
        <v>0</v>
      </c>
      <c r="I20" s="46"/>
      <c r="J20" s="45">
        <f>J19+K19</f>
        <v>0</v>
      </c>
      <c r="K20" s="46"/>
      <c r="L20" s="6"/>
      <c r="M20" s="2"/>
      <c r="N20" s="1">
        <f>B20+D20+F20+H20+J20</f>
        <v>0</v>
      </c>
      <c r="P20" s="9" t="s">
        <v>0</v>
      </c>
      <c r="Q20" s="45">
        <f>Q19+R19</f>
        <v>0</v>
      </c>
      <c r="R20" s="46"/>
      <c r="S20" s="45">
        <f>S19+T19</f>
        <v>0</v>
      </c>
      <c r="T20" s="46"/>
      <c r="U20" s="45">
        <f>U19+V19</f>
        <v>0</v>
      </c>
      <c r="V20" s="46"/>
      <c r="W20" s="45">
        <f>W19+X19</f>
        <v>0</v>
      </c>
      <c r="X20" s="46"/>
      <c r="Y20" s="45">
        <f>Y19+Z19</f>
        <v>0</v>
      </c>
      <c r="Z20" s="46"/>
      <c r="AA20" s="6"/>
      <c r="AB20" s="2"/>
      <c r="AC20" s="1">
        <f>Q20+S20+U20+W20+Y20</f>
        <v>0</v>
      </c>
      <c r="AE20" s="9" t="s">
        <v>0</v>
      </c>
      <c r="AF20" s="47" t="str">
        <f>IFERROR(B20/Q20,"N.A.")</f>
        <v>N.A.</v>
      </c>
      <c r="AG20" s="48"/>
      <c r="AH20" s="47" t="str">
        <f>IFERROR(D20/S20,"N.A.")</f>
        <v>N.A.</v>
      </c>
      <c r="AI20" s="48"/>
      <c r="AJ20" s="47" t="str">
        <f>IFERROR(F20/U20,"N.A.")</f>
        <v>N.A.</v>
      </c>
      <c r="AK20" s="48"/>
      <c r="AL20" s="47" t="str">
        <f>IFERROR(H20/W20,"N.A.")</f>
        <v>N.A.</v>
      </c>
      <c r="AM20" s="48"/>
      <c r="AN20" s="47" t="str">
        <f>IFERROR(J20/Y20,"N.A.")</f>
        <v>N.A.</v>
      </c>
      <c r="AO20" s="48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26">
        <f>AA27+AB27</f>
        <v>0</v>
      </c>
      <c r="AE27" s="7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26" t="str">
        <f t="shared" si="9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26">
        <f>AA28+AB28</f>
        <v>0</v>
      </c>
      <c r="AE28" s="7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26" t="str">
        <f t="shared" si="9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26">
        <f>AA29+AB29</f>
        <v>0</v>
      </c>
      <c r="AE29" s="7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26" t="str">
        <f t="shared" si="9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26">
        <f>AA30+AB30</f>
        <v>0</v>
      </c>
      <c r="AE30" s="7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26" t="str">
        <f t="shared" si="9"/>
        <v>N.A.</v>
      </c>
    </row>
    <row r="31" spans="1:44" ht="15.75" customHeight="1" thickBot="1" x14ac:dyDescent="0.3">
      <c r="A31" s="8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26"/>
      <c r="P31" s="8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26"/>
      <c r="AE31" s="8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26"/>
    </row>
    <row r="32" spans="1:44" ht="15.75" thickBot="1" x14ac:dyDescent="0.3">
      <c r="A32" s="9" t="s">
        <v>0</v>
      </c>
      <c r="B32" s="45">
        <f>B31+C31</f>
        <v>0</v>
      </c>
      <c r="C32" s="46"/>
      <c r="D32" s="45">
        <f>D31+E31</f>
        <v>0</v>
      </c>
      <c r="E32" s="46"/>
      <c r="F32" s="45">
        <f>F31+G31</f>
        <v>0</v>
      </c>
      <c r="G32" s="46"/>
      <c r="H32" s="45">
        <f>H31+I31</f>
        <v>0</v>
      </c>
      <c r="I32" s="46"/>
      <c r="J32" s="45">
        <f>J31+K31</f>
        <v>0</v>
      </c>
      <c r="K32" s="46"/>
      <c r="L32" s="6"/>
      <c r="M32" s="2"/>
      <c r="N32" s="1">
        <f>B32+D32+F32+H32+J32</f>
        <v>0</v>
      </c>
      <c r="P32" s="9" t="s">
        <v>0</v>
      </c>
      <c r="Q32" s="45">
        <f>Q31+R31</f>
        <v>0</v>
      </c>
      <c r="R32" s="46"/>
      <c r="S32" s="45">
        <f>S31+T31</f>
        <v>0</v>
      </c>
      <c r="T32" s="46"/>
      <c r="U32" s="45">
        <f>U31+V31</f>
        <v>0</v>
      </c>
      <c r="V32" s="46"/>
      <c r="W32" s="45">
        <f>W31+X31</f>
        <v>0</v>
      </c>
      <c r="X32" s="46"/>
      <c r="Y32" s="45">
        <f>Y31+Z31</f>
        <v>0</v>
      </c>
      <c r="Z32" s="46"/>
      <c r="AA32" s="6"/>
      <c r="AB32" s="2"/>
      <c r="AC32" s="1">
        <f>Q32+S32+U32+W32+Y32</f>
        <v>0</v>
      </c>
      <c r="AE32" s="9" t="s">
        <v>0</v>
      </c>
      <c r="AF32" s="47" t="str">
        <f>IFERROR(B32/Q32,"N.A.")</f>
        <v>N.A.</v>
      </c>
      <c r="AG32" s="48"/>
      <c r="AH32" s="47" t="str">
        <f>IFERROR(D32/S32,"N.A.")</f>
        <v>N.A.</v>
      </c>
      <c r="AI32" s="48"/>
      <c r="AJ32" s="47" t="str">
        <f>IFERROR(F32/U32,"N.A.")</f>
        <v>N.A.</v>
      </c>
      <c r="AK32" s="48"/>
      <c r="AL32" s="47" t="str">
        <f>IFERROR(H32/W32,"N.A.")</f>
        <v>N.A.</v>
      </c>
      <c r="AM32" s="48"/>
      <c r="AN32" s="47" t="str">
        <f>IFERROR(J32/Y32,"N.A.")</f>
        <v>N.A.</v>
      </c>
      <c r="AO32" s="48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26">
        <f>AA39+AB39</f>
        <v>0</v>
      </c>
      <c r="AE39" s="7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26" t="str">
        <f t="shared" si="15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26">
        <f>AA40+AB40</f>
        <v>0</v>
      </c>
      <c r="AE40" s="7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26" t="str">
        <f t="shared" si="15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26">
        <f>AA41+AB41</f>
        <v>0</v>
      </c>
      <c r="AE41" s="7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26" t="str">
        <f t="shared" si="15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26">
        <f>AA42+AB42</f>
        <v>0</v>
      </c>
      <c r="AE42" s="7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26" t="str">
        <f t="shared" si="15"/>
        <v>N.A.</v>
      </c>
    </row>
    <row r="43" spans="1:44" ht="15.75" customHeight="1" thickBot="1" x14ac:dyDescent="0.3">
      <c r="A43" s="8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26"/>
      <c r="P43" s="8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26"/>
      <c r="AE43" s="8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26"/>
    </row>
    <row r="44" spans="1:44" ht="15.75" thickBot="1" x14ac:dyDescent="0.3">
      <c r="A44" s="9" t="s">
        <v>0</v>
      </c>
      <c r="B44" s="45">
        <f>B43+C43</f>
        <v>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0</v>
      </c>
      <c r="I44" s="46"/>
      <c r="J44" s="45">
        <f>J43+K43</f>
        <v>0</v>
      </c>
      <c r="K44" s="46"/>
      <c r="L44" s="6"/>
      <c r="M44" s="2"/>
      <c r="N44" s="1">
        <f>B44+D44+F44+H44+J44</f>
        <v>0</v>
      </c>
      <c r="P44" s="9" t="s">
        <v>0</v>
      </c>
      <c r="Q44" s="45">
        <f>Q43+R43</f>
        <v>0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0</v>
      </c>
      <c r="X44" s="46"/>
      <c r="Y44" s="45">
        <f>Y43+Z43</f>
        <v>0</v>
      </c>
      <c r="Z44" s="46"/>
      <c r="AA44" s="6"/>
      <c r="AB44" s="2"/>
      <c r="AC44" s="1">
        <f>Q44+S44+U44+W44+Y44</f>
        <v>0</v>
      </c>
      <c r="AE44" s="9" t="s">
        <v>0</v>
      </c>
      <c r="AF44" s="47" t="str">
        <f>IFERROR(B44/Q44,"N.A.")</f>
        <v>N.A.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 t="str">
        <f>IFERROR(H44/W44,"N.A.")</f>
        <v>N.A.</v>
      </c>
      <c r="AM44" s="48"/>
      <c r="AN44" s="47" t="str">
        <f>IFERROR(J44/Y44,"N.A.")</f>
        <v>N.A.</v>
      </c>
      <c r="AO44" s="48"/>
      <c r="AP44" s="6"/>
      <c r="AQ44" s="2"/>
      <c r="AR44" s="27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163802558.00000006</v>
      </c>
      <c r="C15" s="4"/>
      <c r="D15" s="4">
        <v>60051040.000000007</v>
      </c>
      <c r="E15" s="4"/>
      <c r="F15" s="4">
        <v>82652217.00000003</v>
      </c>
      <c r="G15" s="4"/>
      <c r="H15" s="4">
        <v>226114849.99999979</v>
      </c>
      <c r="I15" s="4"/>
      <c r="J15" s="4">
        <v>0</v>
      </c>
      <c r="K15" s="4"/>
      <c r="L15" s="3">
        <f t="shared" ref="L15:M18" si="0">B15+D15+F15+H15+J15</f>
        <v>532620664.99999988</v>
      </c>
      <c r="M15" s="3">
        <f t="shared" si="0"/>
        <v>0</v>
      </c>
      <c r="N15" s="26">
        <f>L15+M15</f>
        <v>532620664.99999988</v>
      </c>
      <c r="P15" s="7" t="s">
        <v>12</v>
      </c>
      <c r="Q15" s="4">
        <v>34044</v>
      </c>
      <c r="R15" s="4">
        <v>0</v>
      </c>
      <c r="S15" s="4">
        <v>13258</v>
      </c>
      <c r="T15" s="4">
        <v>0</v>
      </c>
      <c r="U15" s="4">
        <v>14364</v>
      </c>
      <c r="V15" s="4">
        <v>0</v>
      </c>
      <c r="W15" s="4">
        <v>69131</v>
      </c>
      <c r="X15" s="4">
        <v>0</v>
      </c>
      <c r="Y15" s="4">
        <v>11059</v>
      </c>
      <c r="Z15" s="4">
        <v>0</v>
      </c>
      <c r="AA15" s="3">
        <f t="shared" ref="AA15:AB19" si="1">Q15+S15+U15+W15+Y15</f>
        <v>141856</v>
      </c>
      <c r="AB15" s="3">
        <f t="shared" si="1"/>
        <v>0</v>
      </c>
      <c r="AC15" s="26">
        <f>AA15+AB15</f>
        <v>141856</v>
      </c>
      <c r="AE15" s="7" t="s">
        <v>12</v>
      </c>
      <c r="AF15" s="4">
        <f t="shared" ref="AF15:AR18" si="2">IFERROR(B15/Q15, "N.A.")</f>
        <v>4811.4956526847627</v>
      </c>
      <c r="AG15" s="4" t="str">
        <f t="shared" si="2"/>
        <v>N.A.</v>
      </c>
      <c r="AH15" s="4">
        <f t="shared" si="2"/>
        <v>4529.4192185850061</v>
      </c>
      <c r="AI15" s="4" t="str">
        <f t="shared" si="2"/>
        <v>N.A.</v>
      </c>
      <c r="AJ15" s="4">
        <f t="shared" si="2"/>
        <v>5754.1225981620737</v>
      </c>
      <c r="AK15" s="4" t="str">
        <f t="shared" si="2"/>
        <v>N.A.</v>
      </c>
      <c r="AL15" s="4">
        <f t="shared" si="2"/>
        <v>3270.8169996094343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3754.6572933115262</v>
      </c>
      <c r="AQ15" s="4" t="str">
        <f t="shared" si="2"/>
        <v>N.A.</v>
      </c>
      <c r="AR15" s="26">
        <f t="shared" si="2"/>
        <v>3754.6572933115262</v>
      </c>
    </row>
    <row r="16" spans="1:44" ht="15.75" customHeight="1" thickBot="1" x14ac:dyDescent="0.3">
      <c r="A16" s="7" t="s">
        <v>13</v>
      </c>
      <c r="B16" s="4">
        <v>60997970.999999978</v>
      </c>
      <c r="C16" s="4">
        <v>5805205</v>
      </c>
      <c r="D16" s="4">
        <v>144265</v>
      </c>
      <c r="E16" s="4"/>
      <c r="F16" s="4"/>
      <c r="G16" s="4"/>
      <c r="H16" s="4"/>
      <c r="I16" s="4"/>
      <c r="J16" s="4"/>
      <c r="K16" s="4"/>
      <c r="L16" s="3">
        <f t="shared" si="0"/>
        <v>61142235.999999978</v>
      </c>
      <c r="M16" s="3">
        <f t="shared" si="0"/>
        <v>5805205</v>
      </c>
      <c r="N16" s="26">
        <f>L16+M16</f>
        <v>66947440.999999978</v>
      </c>
      <c r="P16" s="7" t="s">
        <v>13</v>
      </c>
      <c r="Q16" s="4">
        <v>22306</v>
      </c>
      <c r="R16" s="4">
        <v>2335</v>
      </c>
      <c r="S16" s="4">
        <v>255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22561</v>
      </c>
      <c r="AB16" s="3">
        <f t="shared" si="1"/>
        <v>2335</v>
      </c>
      <c r="AC16" s="26">
        <f>AA16+AB16</f>
        <v>24896</v>
      </c>
      <c r="AE16" s="7" t="s">
        <v>13</v>
      </c>
      <c r="AF16" s="4">
        <f t="shared" si="2"/>
        <v>2734.5992558056118</v>
      </c>
      <c r="AG16" s="4">
        <f t="shared" si="2"/>
        <v>2486.1691648822271</v>
      </c>
      <c r="AH16" s="4">
        <f t="shared" si="2"/>
        <v>565.74509803921569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2710.0853685563575</v>
      </c>
      <c r="AQ16" s="4">
        <f t="shared" si="2"/>
        <v>2486.1691648822271</v>
      </c>
      <c r="AR16" s="26">
        <f t="shared" si="2"/>
        <v>2689.0842303984568</v>
      </c>
    </row>
    <row r="17" spans="1:44" ht="15.75" customHeight="1" thickBot="1" x14ac:dyDescent="0.3">
      <c r="A17" s="7" t="s">
        <v>14</v>
      </c>
      <c r="B17" s="4">
        <v>332213412.99999994</v>
      </c>
      <c r="C17" s="4">
        <v>1633272937.9999983</v>
      </c>
      <c r="D17" s="4">
        <v>85987704.00000003</v>
      </c>
      <c r="E17" s="4">
        <v>31261291.999999996</v>
      </c>
      <c r="F17" s="4"/>
      <c r="G17" s="4">
        <v>189909314.99999994</v>
      </c>
      <c r="H17" s="4"/>
      <c r="I17" s="4">
        <v>133376126.00000001</v>
      </c>
      <c r="J17" s="4">
        <v>0</v>
      </c>
      <c r="K17" s="4"/>
      <c r="L17" s="3">
        <f t="shared" si="0"/>
        <v>418201117</v>
      </c>
      <c r="M17" s="3">
        <f t="shared" si="0"/>
        <v>1987819670.9999983</v>
      </c>
      <c r="N17" s="26">
        <f>L17+M17</f>
        <v>2406020787.9999981</v>
      </c>
      <c r="P17" s="7" t="s">
        <v>14</v>
      </c>
      <c r="Q17" s="4">
        <v>78568</v>
      </c>
      <c r="R17" s="4">
        <v>255125</v>
      </c>
      <c r="S17" s="4">
        <v>16330</v>
      </c>
      <c r="T17" s="4">
        <v>3101</v>
      </c>
      <c r="U17" s="4">
        <v>0</v>
      </c>
      <c r="V17" s="4">
        <v>18917</v>
      </c>
      <c r="W17" s="4">
        <v>0</v>
      </c>
      <c r="X17" s="4">
        <v>19491</v>
      </c>
      <c r="Y17" s="4">
        <v>13532</v>
      </c>
      <c r="Z17" s="4">
        <v>0</v>
      </c>
      <c r="AA17" s="3">
        <f t="shared" si="1"/>
        <v>108430</v>
      </c>
      <c r="AB17" s="3">
        <f t="shared" si="1"/>
        <v>296634</v>
      </c>
      <c r="AC17" s="26">
        <f>AA17+AB17</f>
        <v>405064</v>
      </c>
      <c r="AE17" s="7" t="s">
        <v>14</v>
      </c>
      <c r="AF17" s="4">
        <f t="shared" si="2"/>
        <v>4228.3552209550953</v>
      </c>
      <c r="AG17" s="4">
        <f t="shared" si="2"/>
        <v>6401.8537501224828</v>
      </c>
      <c r="AH17" s="4">
        <f t="shared" si="2"/>
        <v>5265.6279240661379</v>
      </c>
      <c r="AI17" s="4">
        <f t="shared" si="2"/>
        <v>10081.035794904868</v>
      </c>
      <c r="AJ17" s="4" t="str">
        <f t="shared" si="2"/>
        <v>N.A.</v>
      </c>
      <c r="AK17" s="4">
        <f t="shared" si="2"/>
        <v>10039.082042607175</v>
      </c>
      <c r="AL17" s="4" t="str">
        <f t="shared" si="2"/>
        <v>N.A.</v>
      </c>
      <c r="AM17" s="4">
        <f t="shared" si="2"/>
        <v>6842.9596223898216</v>
      </c>
      <c r="AN17" s="4">
        <f t="shared" si="2"/>
        <v>0</v>
      </c>
      <c r="AO17" s="4" t="str">
        <f t="shared" si="2"/>
        <v>N.A.</v>
      </c>
      <c r="AP17" s="4">
        <f t="shared" si="2"/>
        <v>3856.876482523287</v>
      </c>
      <c r="AQ17" s="4">
        <f t="shared" si="2"/>
        <v>6701.2536357935987</v>
      </c>
      <c r="AR17" s="26">
        <f t="shared" si="2"/>
        <v>5939.8534256315006</v>
      </c>
    </row>
    <row r="18" spans="1:44" ht="15.75" customHeight="1" thickBot="1" x14ac:dyDescent="0.3">
      <c r="A18" s="7" t="s">
        <v>15</v>
      </c>
      <c r="B18" s="4">
        <v>14548240.000000004</v>
      </c>
      <c r="C18" s="4">
        <v>4872700</v>
      </c>
      <c r="D18" s="4">
        <v>5849469.9999999991</v>
      </c>
      <c r="E18" s="4">
        <v>181890</v>
      </c>
      <c r="F18" s="4"/>
      <c r="G18" s="4">
        <v>6611133.0000000019</v>
      </c>
      <c r="H18" s="4">
        <v>4277625.9999999953</v>
      </c>
      <c r="I18" s="4"/>
      <c r="J18" s="4">
        <v>0</v>
      </c>
      <c r="K18" s="4"/>
      <c r="L18" s="3">
        <f t="shared" si="0"/>
        <v>24675336</v>
      </c>
      <c r="M18" s="3">
        <f t="shared" si="0"/>
        <v>11665723.000000002</v>
      </c>
      <c r="N18" s="26">
        <f>L18+M18</f>
        <v>36341059</v>
      </c>
      <c r="P18" s="7" t="s">
        <v>15</v>
      </c>
      <c r="Q18" s="4">
        <v>5842</v>
      </c>
      <c r="R18" s="4">
        <v>1291</v>
      </c>
      <c r="S18" s="4">
        <v>1770</v>
      </c>
      <c r="T18" s="4">
        <v>47</v>
      </c>
      <c r="U18" s="4">
        <v>0</v>
      </c>
      <c r="V18" s="4">
        <v>3047</v>
      </c>
      <c r="W18" s="4">
        <v>14074</v>
      </c>
      <c r="X18" s="4">
        <v>0</v>
      </c>
      <c r="Y18" s="4">
        <v>3986</v>
      </c>
      <c r="Z18" s="4">
        <v>0</v>
      </c>
      <c r="AA18" s="3">
        <f t="shared" si="1"/>
        <v>25672</v>
      </c>
      <c r="AB18" s="3">
        <f t="shared" si="1"/>
        <v>4385</v>
      </c>
      <c r="AC18" s="26">
        <f>AA18+AB18</f>
        <v>30057</v>
      </c>
      <c r="AE18" s="7" t="s">
        <v>15</v>
      </c>
      <c r="AF18" s="4">
        <f t="shared" si="2"/>
        <v>2490.2841492639513</v>
      </c>
      <c r="AG18" s="4">
        <f t="shared" si="2"/>
        <v>3774.3609604957396</v>
      </c>
      <c r="AH18" s="4">
        <f t="shared" si="2"/>
        <v>3304.7853107344627</v>
      </c>
      <c r="AI18" s="4">
        <f t="shared" si="2"/>
        <v>3870</v>
      </c>
      <c r="AJ18" s="4" t="str">
        <f t="shared" si="2"/>
        <v>N.A.</v>
      </c>
      <c r="AK18" s="4">
        <f t="shared" si="2"/>
        <v>2169.7187397440111</v>
      </c>
      <c r="AL18" s="4">
        <f t="shared" si="2"/>
        <v>303.93818388517803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961.17700218136486</v>
      </c>
      <c r="AQ18" s="4">
        <f t="shared" si="2"/>
        <v>2660.3701254275943</v>
      </c>
      <c r="AR18" s="26">
        <f t="shared" si="2"/>
        <v>1209.0713976777456</v>
      </c>
    </row>
    <row r="19" spans="1:44" ht="15.75" customHeight="1" thickBot="1" x14ac:dyDescent="0.3">
      <c r="A19" s="8" t="s">
        <v>16</v>
      </c>
      <c r="B19" s="4">
        <v>571562182.00000036</v>
      </c>
      <c r="C19" s="4">
        <v>1643950843.0000007</v>
      </c>
      <c r="D19" s="4">
        <v>152032479</v>
      </c>
      <c r="E19" s="4">
        <v>31443182</v>
      </c>
      <c r="F19" s="4">
        <v>82652217.00000003</v>
      </c>
      <c r="G19" s="4">
        <v>196520448.00000003</v>
      </c>
      <c r="H19" s="4">
        <v>230392476.00000009</v>
      </c>
      <c r="I19" s="4">
        <v>133376126.00000001</v>
      </c>
      <c r="J19" s="4">
        <v>0</v>
      </c>
      <c r="K19" s="4"/>
      <c r="L19" s="3">
        <f t="shared" ref="L19:M19" si="3">SUM(L15:L18)</f>
        <v>1036639353.9999999</v>
      </c>
      <c r="M19" s="3">
        <f t="shared" si="3"/>
        <v>2005290598.9999983</v>
      </c>
      <c r="N19" s="26"/>
      <c r="P19" s="8" t="s">
        <v>16</v>
      </c>
      <c r="Q19" s="4">
        <v>140760</v>
      </c>
      <c r="R19" s="4">
        <v>258751</v>
      </c>
      <c r="S19" s="4">
        <v>31613</v>
      </c>
      <c r="T19" s="4">
        <v>3148</v>
      </c>
      <c r="U19" s="4">
        <v>14364</v>
      </c>
      <c r="V19" s="4">
        <v>21964</v>
      </c>
      <c r="W19" s="4">
        <v>83205</v>
      </c>
      <c r="X19" s="4">
        <v>19491</v>
      </c>
      <c r="Y19" s="4">
        <v>28577</v>
      </c>
      <c r="Z19" s="4">
        <v>0</v>
      </c>
      <c r="AA19" s="3">
        <f t="shared" si="1"/>
        <v>298519</v>
      </c>
      <c r="AB19" s="3">
        <f t="shared" si="1"/>
        <v>303354</v>
      </c>
      <c r="AC19" s="26"/>
      <c r="AE19" s="8" t="s">
        <v>16</v>
      </c>
      <c r="AF19" s="4">
        <f t="shared" ref="AF19:AQ19" si="4">IFERROR(B19/Q19, "N.A.")</f>
        <v>4060.5440608127333</v>
      </c>
      <c r="AG19" s="4">
        <f t="shared" si="4"/>
        <v>6353.4086554254891</v>
      </c>
      <c r="AH19" s="4">
        <f t="shared" si="4"/>
        <v>4809.1759402777334</v>
      </c>
      <c r="AI19" s="4">
        <f t="shared" si="4"/>
        <v>9988.3043202033041</v>
      </c>
      <c r="AJ19" s="4">
        <f t="shared" si="4"/>
        <v>5754.1225981620737</v>
      </c>
      <c r="AK19" s="4">
        <f t="shared" si="4"/>
        <v>8947.3888180659269</v>
      </c>
      <c r="AL19" s="4">
        <f t="shared" si="4"/>
        <v>2768.9739318550578</v>
      </c>
      <c r="AM19" s="4">
        <f t="shared" si="4"/>
        <v>6842.9596223898216</v>
      </c>
      <c r="AN19" s="4">
        <f t="shared" si="4"/>
        <v>0</v>
      </c>
      <c r="AO19" s="4" t="str">
        <f t="shared" si="4"/>
        <v>N.A.</v>
      </c>
      <c r="AP19" s="4">
        <f t="shared" si="4"/>
        <v>3472.6076196155013</v>
      </c>
      <c r="AQ19" s="4">
        <f t="shared" si="4"/>
        <v>6610.3977498236327</v>
      </c>
      <c r="AR19" s="26"/>
    </row>
    <row r="20" spans="1:44" ht="15.75" thickBot="1" x14ac:dyDescent="0.3">
      <c r="A20" s="9" t="s">
        <v>0</v>
      </c>
      <c r="B20" s="45">
        <f>B19+C19</f>
        <v>2215513025.000001</v>
      </c>
      <c r="C20" s="46"/>
      <c r="D20" s="45">
        <f>D19+E19</f>
        <v>183475661</v>
      </c>
      <c r="E20" s="46"/>
      <c r="F20" s="45">
        <f>F19+G19</f>
        <v>279172665.00000006</v>
      </c>
      <c r="G20" s="46"/>
      <c r="H20" s="45">
        <f>H19+I19</f>
        <v>363768602.00000012</v>
      </c>
      <c r="I20" s="46"/>
      <c r="J20" s="45">
        <f>J19+K19</f>
        <v>0</v>
      </c>
      <c r="K20" s="46"/>
      <c r="L20" s="6"/>
      <c r="M20" s="2"/>
      <c r="N20" s="1">
        <f>B20+D20+F20+H20+J20</f>
        <v>3041929953.000001</v>
      </c>
      <c r="P20" s="9" t="s">
        <v>0</v>
      </c>
      <c r="Q20" s="45">
        <f>Q19+R19</f>
        <v>399511</v>
      </c>
      <c r="R20" s="46"/>
      <c r="S20" s="45">
        <f>S19+T19</f>
        <v>34761</v>
      </c>
      <c r="T20" s="46"/>
      <c r="U20" s="45">
        <f>U19+V19</f>
        <v>36328</v>
      </c>
      <c r="V20" s="46"/>
      <c r="W20" s="45">
        <f>W19+X19</f>
        <v>102696</v>
      </c>
      <c r="X20" s="46"/>
      <c r="Y20" s="45">
        <f>Y19+Z19</f>
        <v>28577</v>
      </c>
      <c r="Z20" s="46"/>
      <c r="AA20" s="6"/>
      <c r="AB20" s="2"/>
      <c r="AC20" s="1">
        <f>Q20+S20+U20+W20+Y20</f>
        <v>601873</v>
      </c>
      <c r="AE20" s="9" t="s">
        <v>0</v>
      </c>
      <c r="AF20" s="47">
        <f>IFERROR(B20/Q20,"N.A.")</f>
        <v>5545.562012059745</v>
      </c>
      <c r="AG20" s="48"/>
      <c r="AH20" s="47">
        <f>IFERROR(D20/S20,"N.A.")</f>
        <v>5278.2043381951034</v>
      </c>
      <c r="AI20" s="48"/>
      <c r="AJ20" s="47">
        <f>IFERROR(F20/U20,"N.A.")</f>
        <v>7684.7793712838602</v>
      </c>
      <c r="AK20" s="48"/>
      <c r="AL20" s="47">
        <f>IFERROR(H20/W20,"N.A.")</f>
        <v>3542.1886149411866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5054.1060207053661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144677205.99999994</v>
      </c>
      <c r="C27" s="4"/>
      <c r="D27" s="4">
        <v>57022072.000000015</v>
      </c>
      <c r="E27" s="4"/>
      <c r="F27" s="4">
        <v>76525527</v>
      </c>
      <c r="G27" s="4"/>
      <c r="H27" s="4">
        <v>146547840.00000003</v>
      </c>
      <c r="I27" s="4"/>
      <c r="J27" s="4">
        <v>0</v>
      </c>
      <c r="K27" s="4"/>
      <c r="L27" s="3">
        <f t="shared" ref="L27:M31" si="5">B27+D27+F27+H27+J27</f>
        <v>424772645</v>
      </c>
      <c r="M27" s="3">
        <f t="shared" si="5"/>
        <v>0</v>
      </c>
      <c r="N27" s="26">
        <f>L27+M27</f>
        <v>424772645</v>
      </c>
      <c r="P27" s="7" t="s">
        <v>12</v>
      </c>
      <c r="Q27" s="4">
        <v>27855</v>
      </c>
      <c r="R27" s="4">
        <v>0</v>
      </c>
      <c r="S27" s="4">
        <v>11979</v>
      </c>
      <c r="T27" s="4">
        <v>0</v>
      </c>
      <c r="U27" s="4">
        <v>12444</v>
      </c>
      <c r="V27" s="4">
        <v>0</v>
      </c>
      <c r="W27" s="4">
        <v>32807</v>
      </c>
      <c r="X27" s="4">
        <v>0</v>
      </c>
      <c r="Y27" s="4">
        <v>3415</v>
      </c>
      <c r="Z27" s="4">
        <v>0</v>
      </c>
      <c r="AA27" s="3">
        <f t="shared" ref="AA27:AB31" si="6">Q27+S27+U27+W27+Y27</f>
        <v>88500</v>
      </c>
      <c r="AB27" s="3">
        <f t="shared" si="6"/>
        <v>0</v>
      </c>
      <c r="AC27" s="26">
        <f>AA27+AB27</f>
        <v>88500</v>
      </c>
      <c r="AE27" s="7" t="s">
        <v>12</v>
      </c>
      <c r="AF27" s="4">
        <f t="shared" ref="AF27:AR30" si="7">IFERROR(B27/Q27, "N.A.")</f>
        <v>5193.9402620714391</v>
      </c>
      <c r="AG27" s="4" t="str">
        <f t="shared" si="7"/>
        <v>N.A.</v>
      </c>
      <c r="AH27" s="4">
        <f t="shared" si="7"/>
        <v>4760.1696301861602</v>
      </c>
      <c r="AI27" s="4" t="str">
        <f t="shared" si="7"/>
        <v>N.A.</v>
      </c>
      <c r="AJ27" s="4">
        <f t="shared" si="7"/>
        <v>6149.592333654773</v>
      </c>
      <c r="AK27" s="4" t="str">
        <f t="shared" si="7"/>
        <v>N.A.</v>
      </c>
      <c r="AL27" s="4">
        <f t="shared" si="7"/>
        <v>4466.9686347425859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4799.6909039548027</v>
      </c>
      <c r="AQ27" s="4" t="str">
        <f t="shared" si="7"/>
        <v>N.A.</v>
      </c>
      <c r="AR27" s="26">
        <f t="shared" si="7"/>
        <v>4799.6909039548027</v>
      </c>
    </row>
    <row r="28" spans="1:44" ht="15.75" customHeight="1" thickBot="1" x14ac:dyDescent="0.3">
      <c r="A28" s="7" t="s">
        <v>13</v>
      </c>
      <c r="B28" s="4">
        <v>7681331</v>
      </c>
      <c r="C28" s="4">
        <v>289820</v>
      </c>
      <c r="D28" s="4">
        <v>40420</v>
      </c>
      <c r="E28" s="4"/>
      <c r="F28" s="4"/>
      <c r="G28" s="4"/>
      <c r="H28" s="4"/>
      <c r="I28" s="4"/>
      <c r="J28" s="4"/>
      <c r="K28" s="4"/>
      <c r="L28" s="3">
        <f t="shared" si="5"/>
        <v>7721751</v>
      </c>
      <c r="M28" s="3">
        <f t="shared" si="5"/>
        <v>289820</v>
      </c>
      <c r="N28" s="26">
        <f>L28+M28</f>
        <v>8011571</v>
      </c>
      <c r="P28" s="7" t="s">
        <v>13</v>
      </c>
      <c r="Q28" s="4">
        <v>2579</v>
      </c>
      <c r="R28" s="4">
        <v>108</v>
      </c>
      <c r="S28" s="4">
        <v>94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2673</v>
      </c>
      <c r="AB28" s="3">
        <f t="shared" si="6"/>
        <v>108</v>
      </c>
      <c r="AC28" s="26">
        <f>AA28+AB28</f>
        <v>2781</v>
      </c>
      <c r="AE28" s="7" t="s">
        <v>13</v>
      </c>
      <c r="AF28" s="4">
        <f t="shared" si="7"/>
        <v>2978.4145017448623</v>
      </c>
      <c r="AG28" s="4">
        <f t="shared" si="7"/>
        <v>2683.5185185185187</v>
      </c>
      <c r="AH28" s="4">
        <f t="shared" si="7"/>
        <v>430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2888.7957351290684</v>
      </c>
      <c r="AQ28" s="4">
        <f t="shared" si="7"/>
        <v>2683.5185185185187</v>
      </c>
      <c r="AR28" s="26">
        <f t="shared" si="7"/>
        <v>2880.823804386911</v>
      </c>
    </row>
    <row r="29" spans="1:44" ht="15.75" customHeight="1" thickBot="1" x14ac:dyDescent="0.3">
      <c r="A29" s="7" t="s">
        <v>14</v>
      </c>
      <c r="B29" s="4">
        <v>219523219.99999976</v>
      </c>
      <c r="C29" s="4">
        <v>1087358692</v>
      </c>
      <c r="D29" s="4">
        <v>63062887.000000022</v>
      </c>
      <c r="E29" s="4">
        <v>26926192</v>
      </c>
      <c r="F29" s="4"/>
      <c r="G29" s="4">
        <v>150543809.99999994</v>
      </c>
      <c r="H29" s="4"/>
      <c r="I29" s="4">
        <v>83008435</v>
      </c>
      <c r="J29" s="4">
        <v>0</v>
      </c>
      <c r="K29" s="4"/>
      <c r="L29" s="3">
        <f t="shared" si="5"/>
        <v>282586106.99999976</v>
      </c>
      <c r="M29" s="3">
        <f t="shared" si="5"/>
        <v>1347837129</v>
      </c>
      <c r="N29" s="26">
        <f>L29+M29</f>
        <v>1630423235.9999998</v>
      </c>
      <c r="P29" s="7" t="s">
        <v>14</v>
      </c>
      <c r="Q29" s="4">
        <v>46709</v>
      </c>
      <c r="R29" s="4">
        <v>159039</v>
      </c>
      <c r="S29" s="4">
        <v>11851</v>
      </c>
      <c r="T29" s="4">
        <v>2719</v>
      </c>
      <c r="U29" s="4">
        <v>0</v>
      </c>
      <c r="V29" s="4">
        <v>13290</v>
      </c>
      <c r="W29" s="4">
        <v>0</v>
      </c>
      <c r="X29" s="4">
        <v>11072</v>
      </c>
      <c r="Y29" s="4">
        <v>4250</v>
      </c>
      <c r="Z29" s="4">
        <v>0</v>
      </c>
      <c r="AA29" s="3">
        <f t="shared" si="6"/>
        <v>62810</v>
      </c>
      <c r="AB29" s="3">
        <f t="shared" si="6"/>
        <v>186120</v>
      </c>
      <c r="AC29" s="26">
        <f>AA29+AB29</f>
        <v>248930</v>
      </c>
      <c r="AE29" s="7" t="s">
        <v>14</v>
      </c>
      <c r="AF29" s="4">
        <f t="shared" si="7"/>
        <v>4699.8056049155357</v>
      </c>
      <c r="AG29" s="4">
        <f t="shared" si="7"/>
        <v>6837.0568979935742</v>
      </c>
      <c r="AH29" s="4">
        <f t="shared" si="7"/>
        <v>5321.3135600371297</v>
      </c>
      <c r="AI29" s="4">
        <f t="shared" si="7"/>
        <v>9902.9760941522618</v>
      </c>
      <c r="AJ29" s="4" t="str">
        <f t="shared" si="7"/>
        <v>N.A.</v>
      </c>
      <c r="AK29" s="4">
        <f t="shared" si="7"/>
        <v>11327.600451467264</v>
      </c>
      <c r="AL29" s="4" t="str">
        <f t="shared" si="7"/>
        <v>N.A.</v>
      </c>
      <c r="AM29" s="4">
        <f t="shared" si="7"/>
        <v>7497.1491148843934</v>
      </c>
      <c r="AN29" s="4">
        <f t="shared" si="7"/>
        <v>0</v>
      </c>
      <c r="AO29" s="4" t="str">
        <f t="shared" si="7"/>
        <v>N.A.</v>
      </c>
      <c r="AP29" s="4">
        <f t="shared" si="7"/>
        <v>4499.0623626810975</v>
      </c>
      <c r="AQ29" s="4">
        <f t="shared" si="7"/>
        <v>7241.7640715667312</v>
      </c>
      <c r="AR29" s="26">
        <f t="shared" si="7"/>
        <v>6549.72577029687</v>
      </c>
    </row>
    <row r="30" spans="1:44" ht="15.75" customHeight="1" thickBot="1" x14ac:dyDescent="0.3">
      <c r="A30" s="7" t="s">
        <v>15</v>
      </c>
      <c r="B30" s="4">
        <v>14414840.000000007</v>
      </c>
      <c r="C30" s="4">
        <v>3099440</v>
      </c>
      <c r="D30" s="4">
        <v>5849469.9999999991</v>
      </c>
      <c r="E30" s="4">
        <v>181890</v>
      </c>
      <c r="F30" s="4"/>
      <c r="G30" s="4">
        <v>6463149.0000000009</v>
      </c>
      <c r="H30" s="4">
        <v>4189359.9999999953</v>
      </c>
      <c r="I30" s="4"/>
      <c r="J30" s="4">
        <v>0</v>
      </c>
      <c r="K30" s="4"/>
      <c r="L30" s="3">
        <f t="shared" si="5"/>
        <v>24453670.000000004</v>
      </c>
      <c r="M30" s="3">
        <f t="shared" si="5"/>
        <v>9744479</v>
      </c>
      <c r="N30" s="26">
        <f>L30+M30</f>
        <v>34198149</v>
      </c>
      <c r="P30" s="7" t="s">
        <v>15</v>
      </c>
      <c r="Q30" s="4">
        <v>5784</v>
      </c>
      <c r="R30" s="4">
        <v>768</v>
      </c>
      <c r="S30" s="4">
        <v>1770</v>
      </c>
      <c r="T30" s="4">
        <v>47</v>
      </c>
      <c r="U30" s="4">
        <v>0</v>
      </c>
      <c r="V30" s="4">
        <v>2999</v>
      </c>
      <c r="W30" s="4">
        <v>13463</v>
      </c>
      <c r="X30" s="4">
        <v>0</v>
      </c>
      <c r="Y30" s="4">
        <v>3212</v>
      </c>
      <c r="Z30" s="4">
        <v>0</v>
      </c>
      <c r="AA30" s="3">
        <f t="shared" si="6"/>
        <v>24229</v>
      </c>
      <c r="AB30" s="3">
        <f t="shared" si="6"/>
        <v>3814</v>
      </c>
      <c r="AC30" s="26">
        <f>AA30+AB30</f>
        <v>28043</v>
      </c>
      <c r="AE30" s="7" t="s">
        <v>15</v>
      </c>
      <c r="AF30" s="4">
        <f t="shared" si="7"/>
        <v>2492.1922544951603</v>
      </c>
      <c r="AG30" s="4">
        <f t="shared" si="7"/>
        <v>4035.7291666666665</v>
      </c>
      <c r="AH30" s="4">
        <f t="shared" si="7"/>
        <v>3304.7853107344627</v>
      </c>
      <c r="AI30" s="4">
        <f t="shared" si="7"/>
        <v>3870</v>
      </c>
      <c r="AJ30" s="4" t="str">
        <f t="shared" si="7"/>
        <v>N.A.</v>
      </c>
      <c r="AK30" s="4">
        <f t="shared" si="7"/>
        <v>2155.1013671223745</v>
      </c>
      <c r="AL30" s="4">
        <f t="shared" si="7"/>
        <v>311.17581519720682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1009.27277229766</v>
      </c>
      <c r="AQ30" s="4">
        <f t="shared" si="7"/>
        <v>2554.9237021499739</v>
      </c>
      <c r="AR30" s="26">
        <f t="shared" si="7"/>
        <v>1219.4896765681276</v>
      </c>
    </row>
    <row r="31" spans="1:44" ht="15.75" customHeight="1" thickBot="1" x14ac:dyDescent="0.3">
      <c r="A31" s="8" t="s">
        <v>16</v>
      </c>
      <c r="B31" s="4">
        <v>386296597.00000018</v>
      </c>
      <c r="C31" s="4">
        <v>1090747952</v>
      </c>
      <c r="D31" s="4">
        <v>125974849.00000009</v>
      </c>
      <c r="E31" s="4">
        <v>27108081.999999996</v>
      </c>
      <c r="F31" s="4">
        <v>76525527</v>
      </c>
      <c r="G31" s="4">
        <v>157006958.99999985</v>
      </c>
      <c r="H31" s="4">
        <v>150737200</v>
      </c>
      <c r="I31" s="4">
        <v>83008435</v>
      </c>
      <c r="J31" s="4">
        <v>0</v>
      </c>
      <c r="K31" s="4"/>
      <c r="L31" s="3">
        <f t="shared" si="5"/>
        <v>739534173.00000024</v>
      </c>
      <c r="M31" s="3">
        <f t="shared" si="5"/>
        <v>1357871427.9999998</v>
      </c>
      <c r="N31" s="26"/>
      <c r="P31" s="8" t="s">
        <v>16</v>
      </c>
      <c r="Q31" s="4">
        <v>82927</v>
      </c>
      <c r="R31" s="4">
        <v>159915</v>
      </c>
      <c r="S31" s="4">
        <v>25694</v>
      </c>
      <c r="T31" s="4">
        <v>2766</v>
      </c>
      <c r="U31" s="4">
        <v>12444</v>
      </c>
      <c r="V31" s="4">
        <v>16289</v>
      </c>
      <c r="W31" s="4">
        <v>46270</v>
      </c>
      <c r="X31" s="4">
        <v>11072</v>
      </c>
      <c r="Y31" s="4">
        <v>10877</v>
      </c>
      <c r="Z31" s="4">
        <v>0</v>
      </c>
      <c r="AA31" s="3">
        <f t="shared" si="6"/>
        <v>178212</v>
      </c>
      <c r="AB31" s="3">
        <f t="shared" si="6"/>
        <v>190042</v>
      </c>
      <c r="AC31" s="26"/>
      <c r="AE31" s="8" t="s">
        <v>16</v>
      </c>
      <c r="AF31" s="4">
        <f t="shared" ref="AF31:AQ31" si="8">IFERROR(B31/Q31, "N.A.")</f>
        <v>4658.2729026734378</v>
      </c>
      <c r="AG31" s="4">
        <f t="shared" si="8"/>
        <v>6820.7982490698187</v>
      </c>
      <c r="AH31" s="4">
        <f t="shared" si="8"/>
        <v>4902.8897407955201</v>
      </c>
      <c r="AI31" s="4">
        <f t="shared" si="8"/>
        <v>9800.4634851771498</v>
      </c>
      <c r="AJ31" s="4">
        <f t="shared" si="8"/>
        <v>6149.592333654773</v>
      </c>
      <c r="AK31" s="4">
        <f t="shared" si="8"/>
        <v>9638.8335072748396</v>
      </c>
      <c r="AL31" s="4">
        <f t="shared" si="8"/>
        <v>3257.7739355954182</v>
      </c>
      <c r="AM31" s="4">
        <f t="shared" si="8"/>
        <v>7497.1491148843934</v>
      </c>
      <c r="AN31" s="4">
        <f t="shared" si="8"/>
        <v>0</v>
      </c>
      <c r="AO31" s="4" t="str">
        <f t="shared" si="8"/>
        <v>N.A.</v>
      </c>
      <c r="AP31" s="4">
        <f t="shared" si="8"/>
        <v>4149.7439734698009</v>
      </c>
      <c r="AQ31" s="4">
        <f t="shared" si="8"/>
        <v>7145.1122804432689</v>
      </c>
      <c r="AR31" s="26"/>
    </row>
    <row r="32" spans="1:44" ht="15.75" thickBot="1" x14ac:dyDescent="0.3">
      <c r="A32" s="9" t="s">
        <v>0</v>
      </c>
      <c r="B32" s="45">
        <f>B31+C31</f>
        <v>1477044549.0000002</v>
      </c>
      <c r="C32" s="46"/>
      <c r="D32" s="45">
        <f>D31+E31</f>
        <v>153082931.00000009</v>
      </c>
      <c r="E32" s="46"/>
      <c r="F32" s="45">
        <f>F31+G31</f>
        <v>233532485.99999985</v>
      </c>
      <c r="G32" s="46"/>
      <c r="H32" s="45">
        <f>H31+I31</f>
        <v>233745635</v>
      </c>
      <c r="I32" s="46"/>
      <c r="J32" s="45">
        <f>J31+K31</f>
        <v>0</v>
      </c>
      <c r="K32" s="46"/>
      <c r="L32" s="6"/>
      <c r="M32" s="2"/>
      <c r="N32" s="1">
        <f>B32+D32+F32+H32+J32</f>
        <v>2097405601</v>
      </c>
      <c r="P32" s="9" t="s">
        <v>0</v>
      </c>
      <c r="Q32" s="45">
        <f>Q31+R31</f>
        <v>242842</v>
      </c>
      <c r="R32" s="46"/>
      <c r="S32" s="45">
        <f>S31+T31</f>
        <v>28460</v>
      </c>
      <c r="T32" s="46"/>
      <c r="U32" s="45">
        <f>U31+V31</f>
        <v>28733</v>
      </c>
      <c r="V32" s="46"/>
      <c r="W32" s="45">
        <f>W31+X31</f>
        <v>57342</v>
      </c>
      <c r="X32" s="46"/>
      <c r="Y32" s="45">
        <f>Y31+Z31</f>
        <v>10877</v>
      </c>
      <c r="Z32" s="46"/>
      <c r="AA32" s="6"/>
      <c r="AB32" s="2"/>
      <c r="AC32" s="1">
        <f>Q32+S32+U32+W32+Y32</f>
        <v>368254</v>
      </c>
      <c r="AE32" s="9" t="s">
        <v>0</v>
      </c>
      <c r="AF32" s="47">
        <f>IFERROR(B32/Q32,"N.A.")</f>
        <v>6082.3273939433884</v>
      </c>
      <c r="AG32" s="48"/>
      <c r="AH32" s="47">
        <f>IFERROR(D32/S32,"N.A.")</f>
        <v>5378.8802178496162</v>
      </c>
      <c r="AI32" s="48"/>
      <c r="AJ32" s="47">
        <f>IFERROR(F32/U32,"N.A.")</f>
        <v>8127.6750078307123</v>
      </c>
      <c r="AK32" s="48"/>
      <c r="AL32" s="47">
        <f>IFERROR(H32/W32,"N.A.")</f>
        <v>4076.3425586829899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5695.5405806861572</v>
      </c>
    </row>
    <row r="33" spans="1:44" ht="15.75" customHeight="1" x14ac:dyDescent="0.25"/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19125351.999999996</v>
      </c>
      <c r="C39" s="4"/>
      <c r="D39" s="4">
        <v>3028967.9999999995</v>
      </c>
      <c r="E39" s="4"/>
      <c r="F39" s="4">
        <v>6126690</v>
      </c>
      <c r="G39" s="4"/>
      <c r="H39" s="4">
        <v>79567009.999999985</v>
      </c>
      <c r="I39" s="4"/>
      <c r="J39" s="4">
        <v>0</v>
      </c>
      <c r="K39" s="4"/>
      <c r="L39" s="3">
        <f t="shared" ref="L39:M43" si="9">B39+D39+F39+H39+J39</f>
        <v>107848019.99999999</v>
      </c>
      <c r="M39" s="3">
        <f t="shared" si="9"/>
        <v>0</v>
      </c>
      <c r="N39" s="26">
        <f>L39+M39</f>
        <v>107848019.99999999</v>
      </c>
      <c r="P39" s="7" t="s">
        <v>12</v>
      </c>
      <c r="Q39" s="4">
        <v>6189</v>
      </c>
      <c r="R39" s="4">
        <v>0</v>
      </c>
      <c r="S39" s="4">
        <v>1279</v>
      </c>
      <c r="T39" s="4">
        <v>0</v>
      </c>
      <c r="U39" s="4">
        <v>1920</v>
      </c>
      <c r="V39" s="4">
        <v>0</v>
      </c>
      <c r="W39" s="4">
        <v>36324</v>
      </c>
      <c r="X39" s="4">
        <v>0</v>
      </c>
      <c r="Y39" s="4">
        <v>7644</v>
      </c>
      <c r="Z39" s="4">
        <v>0</v>
      </c>
      <c r="AA39" s="3">
        <f t="shared" ref="AA39:AB43" si="10">Q39+S39+U39+W39+Y39</f>
        <v>53356</v>
      </c>
      <c r="AB39" s="3">
        <f t="shared" si="10"/>
        <v>0</v>
      </c>
      <c r="AC39" s="26">
        <f>AA39+AB39</f>
        <v>53356</v>
      </c>
      <c r="AE39" s="7" t="s">
        <v>12</v>
      </c>
      <c r="AF39" s="4">
        <f t="shared" ref="AF39:AR42" si="11">IFERROR(B39/Q39, "N.A.")</f>
        <v>3090.2168363225069</v>
      </c>
      <c r="AG39" s="4" t="str">
        <f t="shared" si="11"/>
        <v>N.A.</v>
      </c>
      <c r="AH39" s="4">
        <f t="shared" si="11"/>
        <v>2368.2314308053164</v>
      </c>
      <c r="AI39" s="4" t="str">
        <f t="shared" si="11"/>
        <v>N.A.</v>
      </c>
      <c r="AJ39" s="4">
        <f t="shared" si="11"/>
        <v>3190.984375</v>
      </c>
      <c r="AK39" s="4" t="str">
        <f t="shared" si="11"/>
        <v>N.A.</v>
      </c>
      <c r="AL39" s="4">
        <f t="shared" si="11"/>
        <v>2190.4803986345114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2021.2913261863705</v>
      </c>
      <c r="AQ39" s="4" t="str">
        <f t="shared" si="11"/>
        <v>N.A.</v>
      </c>
      <c r="AR39" s="26">
        <f t="shared" si="11"/>
        <v>2021.2913261863705</v>
      </c>
    </row>
    <row r="40" spans="1:44" ht="15.75" customHeight="1" thickBot="1" x14ac:dyDescent="0.3">
      <c r="A40" s="7" t="s">
        <v>13</v>
      </c>
      <c r="B40" s="4">
        <v>53316640</v>
      </c>
      <c r="C40" s="4">
        <v>5515384.9999999991</v>
      </c>
      <c r="D40" s="4">
        <v>103845</v>
      </c>
      <c r="E40" s="4"/>
      <c r="F40" s="4"/>
      <c r="G40" s="4"/>
      <c r="H40" s="4"/>
      <c r="I40" s="4"/>
      <c r="J40" s="4"/>
      <c r="K40" s="4"/>
      <c r="L40" s="3">
        <f t="shared" si="9"/>
        <v>53420485</v>
      </c>
      <c r="M40" s="3">
        <f t="shared" si="9"/>
        <v>5515384.9999999991</v>
      </c>
      <c r="N40" s="26">
        <f>L40+M40</f>
        <v>58935870</v>
      </c>
      <c r="P40" s="7" t="s">
        <v>13</v>
      </c>
      <c r="Q40" s="4">
        <v>19727</v>
      </c>
      <c r="R40" s="4">
        <v>2227</v>
      </c>
      <c r="S40" s="4">
        <v>161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19888</v>
      </c>
      <c r="AB40" s="3">
        <f t="shared" si="10"/>
        <v>2227</v>
      </c>
      <c r="AC40" s="26">
        <f>AA40+AB40</f>
        <v>22115</v>
      </c>
      <c r="AE40" s="7" t="s">
        <v>13</v>
      </c>
      <c r="AF40" s="4">
        <f t="shared" si="11"/>
        <v>2702.7241851269832</v>
      </c>
      <c r="AG40" s="4">
        <f t="shared" si="11"/>
        <v>2476.5985630893574</v>
      </c>
      <c r="AH40" s="4">
        <f t="shared" si="11"/>
        <v>645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2686.0662208366853</v>
      </c>
      <c r="AQ40" s="4">
        <f t="shared" si="11"/>
        <v>2476.5985630893574</v>
      </c>
      <c r="AR40" s="26">
        <f t="shared" si="11"/>
        <v>2664.9726430024871</v>
      </c>
    </row>
    <row r="41" spans="1:44" ht="15.75" customHeight="1" thickBot="1" x14ac:dyDescent="0.3">
      <c r="A41" s="7" t="s">
        <v>14</v>
      </c>
      <c r="B41" s="4">
        <v>112690192.99999999</v>
      </c>
      <c r="C41" s="4">
        <v>545914245.99999988</v>
      </c>
      <c r="D41" s="4">
        <v>22924817</v>
      </c>
      <c r="E41" s="4">
        <v>4335100</v>
      </c>
      <c r="F41" s="4"/>
      <c r="G41" s="4">
        <v>39365505.000000007</v>
      </c>
      <c r="H41" s="4"/>
      <c r="I41" s="4">
        <v>50367691</v>
      </c>
      <c r="J41" s="4">
        <v>0</v>
      </c>
      <c r="K41" s="4"/>
      <c r="L41" s="3">
        <f t="shared" si="9"/>
        <v>135615010</v>
      </c>
      <c r="M41" s="3">
        <f t="shared" si="9"/>
        <v>639982541.99999988</v>
      </c>
      <c r="N41" s="26">
        <f>L41+M41</f>
        <v>775597551.99999988</v>
      </c>
      <c r="P41" s="7" t="s">
        <v>14</v>
      </c>
      <c r="Q41" s="4">
        <v>31859</v>
      </c>
      <c r="R41" s="4">
        <v>96086</v>
      </c>
      <c r="S41" s="4">
        <v>4479</v>
      </c>
      <c r="T41" s="4">
        <v>382</v>
      </c>
      <c r="U41" s="4">
        <v>0</v>
      </c>
      <c r="V41" s="4">
        <v>5627</v>
      </c>
      <c r="W41" s="4">
        <v>0</v>
      </c>
      <c r="X41" s="4">
        <v>8419</v>
      </c>
      <c r="Y41" s="4">
        <v>9282</v>
      </c>
      <c r="Z41" s="4">
        <v>0</v>
      </c>
      <c r="AA41" s="3">
        <f t="shared" si="10"/>
        <v>45620</v>
      </c>
      <c r="AB41" s="3">
        <f t="shared" si="10"/>
        <v>110514</v>
      </c>
      <c r="AC41" s="26">
        <f>AA41+AB41</f>
        <v>156134</v>
      </c>
      <c r="AE41" s="7" t="s">
        <v>14</v>
      </c>
      <c r="AF41" s="4">
        <f t="shared" si="11"/>
        <v>3537.1541165761632</v>
      </c>
      <c r="AG41" s="4">
        <f t="shared" si="11"/>
        <v>5681.5170368211802</v>
      </c>
      <c r="AH41" s="4">
        <f t="shared" si="11"/>
        <v>5118.2891270372847</v>
      </c>
      <c r="AI41" s="4">
        <f t="shared" si="11"/>
        <v>11348.429319371728</v>
      </c>
      <c r="AJ41" s="4" t="str">
        <f t="shared" si="11"/>
        <v>N.A.</v>
      </c>
      <c r="AK41" s="4">
        <f t="shared" si="11"/>
        <v>6995.8245956993078</v>
      </c>
      <c r="AL41" s="4" t="str">
        <f t="shared" si="11"/>
        <v>N.A.</v>
      </c>
      <c r="AM41" s="4">
        <f t="shared" si="11"/>
        <v>5982.6215702577501</v>
      </c>
      <c r="AN41" s="4">
        <f t="shared" si="11"/>
        <v>0</v>
      </c>
      <c r="AO41" s="4" t="str">
        <f t="shared" si="11"/>
        <v>N.A.</v>
      </c>
      <c r="AP41" s="4">
        <f t="shared" si="11"/>
        <v>2972.7095572117491</v>
      </c>
      <c r="AQ41" s="4">
        <f t="shared" si="11"/>
        <v>5790.9635159346317</v>
      </c>
      <c r="AR41" s="26">
        <f t="shared" si="11"/>
        <v>4967.5122138675742</v>
      </c>
    </row>
    <row r="42" spans="1:44" ht="15.75" customHeight="1" thickBot="1" x14ac:dyDescent="0.3">
      <c r="A42" s="7" t="s">
        <v>15</v>
      </c>
      <c r="B42" s="4">
        <v>133400</v>
      </c>
      <c r="C42" s="4">
        <v>1773260</v>
      </c>
      <c r="D42" s="4"/>
      <c r="E42" s="4"/>
      <c r="F42" s="4"/>
      <c r="G42" s="4">
        <v>147984</v>
      </c>
      <c r="H42" s="4">
        <v>88266</v>
      </c>
      <c r="I42" s="4"/>
      <c r="J42" s="4">
        <v>0</v>
      </c>
      <c r="K42" s="4"/>
      <c r="L42" s="3">
        <f t="shared" si="9"/>
        <v>221666</v>
      </c>
      <c r="M42" s="3">
        <f t="shared" si="9"/>
        <v>1921244</v>
      </c>
      <c r="N42" s="26">
        <f>L42+M42</f>
        <v>2142910</v>
      </c>
      <c r="P42" s="7" t="s">
        <v>15</v>
      </c>
      <c r="Q42" s="4">
        <v>58</v>
      </c>
      <c r="R42" s="4">
        <v>523</v>
      </c>
      <c r="S42" s="4">
        <v>0</v>
      </c>
      <c r="T42" s="4">
        <v>0</v>
      </c>
      <c r="U42" s="4">
        <v>0</v>
      </c>
      <c r="V42" s="4">
        <v>48</v>
      </c>
      <c r="W42" s="4">
        <v>611</v>
      </c>
      <c r="X42" s="4">
        <v>0</v>
      </c>
      <c r="Y42" s="4">
        <v>774</v>
      </c>
      <c r="Z42" s="4">
        <v>0</v>
      </c>
      <c r="AA42" s="3">
        <f t="shared" si="10"/>
        <v>1443</v>
      </c>
      <c r="AB42" s="3">
        <f t="shared" si="10"/>
        <v>571</v>
      </c>
      <c r="AC42" s="26">
        <f>AA42+AB42</f>
        <v>2014</v>
      </c>
      <c r="AE42" s="7" t="s">
        <v>15</v>
      </c>
      <c r="AF42" s="4">
        <f t="shared" si="11"/>
        <v>2300</v>
      </c>
      <c r="AG42" s="4">
        <f t="shared" si="11"/>
        <v>3390.5544933078395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3083</v>
      </c>
      <c r="AL42" s="4">
        <f t="shared" si="11"/>
        <v>144.46153846153845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153.61469161469162</v>
      </c>
      <c r="AQ42" s="4">
        <f t="shared" si="11"/>
        <v>3364.7005253940456</v>
      </c>
      <c r="AR42" s="26">
        <f t="shared" si="11"/>
        <v>1064.0069513406156</v>
      </c>
    </row>
    <row r="43" spans="1:44" ht="15.75" customHeight="1" thickBot="1" x14ac:dyDescent="0.3">
      <c r="A43" s="8" t="s">
        <v>16</v>
      </c>
      <c r="B43" s="4">
        <v>185265584.99999997</v>
      </c>
      <c r="C43" s="4">
        <v>553202891.00000048</v>
      </c>
      <c r="D43" s="4">
        <v>26057630.000000004</v>
      </c>
      <c r="E43" s="4">
        <v>4335100</v>
      </c>
      <c r="F43" s="4">
        <v>6126690</v>
      </c>
      <c r="G43" s="4">
        <v>39513489</v>
      </c>
      <c r="H43" s="4">
        <v>79655276.000000015</v>
      </c>
      <c r="I43" s="4">
        <v>50367691</v>
      </c>
      <c r="J43" s="4">
        <v>0</v>
      </c>
      <c r="K43" s="4"/>
      <c r="L43" s="3">
        <f t="shared" si="9"/>
        <v>297105181</v>
      </c>
      <c r="M43" s="3">
        <f t="shared" si="9"/>
        <v>647419171.00000048</v>
      </c>
      <c r="N43" s="26"/>
      <c r="P43" s="8" t="s">
        <v>16</v>
      </c>
      <c r="Q43" s="4">
        <v>57833</v>
      </c>
      <c r="R43" s="4">
        <v>98836</v>
      </c>
      <c r="S43" s="4">
        <v>5919</v>
      </c>
      <c r="T43" s="4">
        <v>382</v>
      </c>
      <c r="U43" s="4">
        <v>1920</v>
      </c>
      <c r="V43" s="4">
        <v>5675</v>
      </c>
      <c r="W43" s="4">
        <v>36935</v>
      </c>
      <c r="X43" s="4">
        <v>8419</v>
      </c>
      <c r="Y43" s="4">
        <v>17700</v>
      </c>
      <c r="Z43" s="4">
        <v>0</v>
      </c>
      <c r="AA43" s="3">
        <f t="shared" si="10"/>
        <v>120307</v>
      </c>
      <c r="AB43" s="3">
        <f t="shared" si="10"/>
        <v>113312</v>
      </c>
      <c r="AC43" s="26"/>
      <c r="AE43" s="8" t="s">
        <v>16</v>
      </c>
      <c r="AF43" s="4">
        <f t="shared" ref="AF43:AQ43" si="12">IFERROR(B43/Q43, "N.A.")</f>
        <v>3203.4579738211742</v>
      </c>
      <c r="AG43" s="4">
        <f t="shared" si="12"/>
        <v>5597.1800862034124</v>
      </c>
      <c r="AH43" s="4">
        <f t="shared" si="12"/>
        <v>4402.3703328264919</v>
      </c>
      <c r="AI43" s="4">
        <f t="shared" si="12"/>
        <v>11348.429319371728</v>
      </c>
      <c r="AJ43" s="4">
        <f t="shared" si="12"/>
        <v>3190.984375</v>
      </c>
      <c r="AK43" s="4">
        <f t="shared" si="12"/>
        <v>6962.7293392070487</v>
      </c>
      <c r="AL43" s="4">
        <f t="shared" si="12"/>
        <v>2156.6339786110739</v>
      </c>
      <c r="AM43" s="4">
        <f t="shared" si="12"/>
        <v>5982.6215702577501</v>
      </c>
      <c r="AN43" s="4">
        <f t="shared" si="12"/>
        <v>0</v>
      </c>
      <c r="AO43" s="4" t="str">
        <f t="shared" si="12"/>
        <v>N.A.</v>
      </c>
      <c r="AP43" s="4">
        <f t="shared" si="12"/>
        <v>2469.5585543650827</v>
      </c>
      <c r="AQ43" s="4">
        <f t="shared" si="12"/>
        <v>5713.5975977831167</v>
      </c>
      <c r="AR43" s="26"/>
    </row>
    <row r="44" spans="1:44" ht="15.75" thickBot="1" x14ac:dyDescent="0.3">
      <c r="A44" s="9" t="s">
        <v>0</v>
      </c>
      <c r="B44" s="45">
        <f>B43+C43</f>
        <v>738468476.00000048</v>
      </c>
      <c r="C44" s="46"/>
      <c r="D44" s="45">
        <f>D43+E43</f>
        <v>30392730.000000004</v>
      </c>
      <c r="E44" s="46"/>
      <c r="F44" s="45">
        <f>F43+G43</f>
        <v>45640179</v>
      </c>
      <c r="G44" s="46"/>
      <c r="H44" s="45">
        <f>H43+I43</f>
        <v>130022967.00000001</v>
      </c>
      <c r="I44" s="46"/>
      <c r="J44" s="45">
        <f>J43+K43</f>
        <v>0</v>
      </c>
      <c r="K44" s="46"/>
      <c r="L44" s="6"/>
      <c r="M44" s="2"/>
      <c r="N44" s="1">
        <f>B44+D44+F44+H44+J44</f>
        <v>944524352.00000048</v>
      </c>
      <c r="P44" s="9" t="s">
        <v>0</v>
      </c>
      <c r="Q44" s="45">
        <f>Q43+R43</f>
        <v>156669</v>
      </c>
      <c r="R44" s="46"/>
      <c r="S44" s="45">
        <f>S43+T43</f>
        <v>6301</v>
      </c>
      <c r="T44" s="46"/>
      <c r="U44" s="45">
        <f>U43+V43</f>
        <v>7595</v>
      </c>
      <c r="V44" s="46"/>
      <c r="W44" s="45">
        <f>W43+X43</f>
        <v>45354</v>
      </c>
      <c r="X44" s="46"/>
      <c r="Y44" s="45">
        <f>Y43+Z43</f>
        <v>17700</v>
      </c>
      <c r="Z44" s="46"/>
      <c r="AA44" s="6"/>
      <c r="AB44" s="2"/>
      <c r="AC44" s="1">
        <f>Q44+S44+U44+W44+Y44</f>
        <v>233619</v>
      </c>
      <c r="AE44" s="9" t="s">
        <v>0</v>
      </c>
      <c r="AF44" s="47">
        <f>IFERROR(B44/Q44,"N.A.")</f>
        <v>4713.5583682796241</v>
      </c>
      <c r="AG44" s="48"/>
      <c r="AH44" s="47">
        <f>IFERROR(D44/S44,"N.A.")</f>
        <v>4823.4772258371695</v>
      </c>
      <c r="AI44" s="48"/>
      <c r="AJ44" s="47">
        <f>IFERROR(F44/U44,"N.A.")</f>
        <v>6009.2401579986836</v>
      </c>
      <c r="AK44" s="48"/>
      <c r="AL44" s="47">
        <f>IFERROR(H44/W44,"N.A.")</f>
        <v>2866.8467389866387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4043.0117070957435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8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9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20">
        <v>45377</v>
      </c>
    </row>
    <row r="9" spans="1:44" ht="15" customHeight="1" x14ac:dyDescent="0.25">
      <c r="A9" s="11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6974284.0000000019</v>
      </c>
      <c r="C15" s="4"/>
      <c r="D15" s="4">
        <v>1138855</v>
      </c>
      <c r="E15" s="4"/>
      <c r="F15" s="4">
        <v>6672970</v>
      </c>
      <c r="G15" s="4"/>
      <c r="H15" s="4">
        <v>3646664</v>
      </c>
      <c r="I15" s="4"/>
      <c r="J15" s="4">
        <v>0</v>
      </c>
      <c r="K15" s="4"/>
      <c r="L15" s="3">
        <f t="shared" ref="L15:M18" si="0">B15+D15+F15+H15+J15</f>
        <v>18432773</v>
      </c>
      <c r="M15" s="3">
        <f t="shared" si="0"/>
        <v>0</v>
      </c>
      <c r="N15" s="26">
        <f>L15+M15</f>
        <v>18432773</v>
      </c>
      <c r="P15" s="7" t="s">
        <v>12</v>
      </c>
      <c r="Q15" s="4">
        <v>2477</v>
      </c>
      <c r="R15" s="4">
        <v>0</v>
      </c>
      <c r="S15" s="4">
        <v>286</v>
      </c>
      <c r="T15" s="4">
        <v>0</v>
      </c>
      <c r="U15" s="4">
        <v>1246</v>
      </c>
      <c r="V15" s="4">
        <v>0</v>
      </c>
      <c r="W15" s="4">
        <v>3451</v>
      </c>
      <c r="X15" s="4">
        <v>0</v>
      </c>
      <c r="Y15" s="4">
        <v>1384</v>
      </c>
      <c r="Z15" s="4">
        <v>0</v>
      </c>
      <c r="AA15" s="3">
        <f t="shared" ref="AA15:AB19" si="1">Q15+S15+U15+W15+Y15</f>
        <v>8844</v>
      </c>
      <c r="AB15" s="3">
        <f t="shared" si="1"/>
        <v>0</v>
      </c>
      <c r="AC15" s="26">
        <f>AA15+AB15</f>
        <v>8844</v>
      </c>
      <c r="AE15" s="7" t="s">
        <v>12</v>
      </c>
      <c r="AF15" s="4">
        <f t="shared" ref="AF15:AR18" si="2">IFERROR(B15/Q15, "N.A.")</f>
        <v>2815.6172789664924</v>
      </c>
      <c r="AG15" s="4" t="str">
        <f t="shared" si="2"/>
        <v>N.A.</v>
      </c>
      <c r="AH15" s="4">
        <f t="shared" si="2"/>
        <v>3982.0104895104896</v>
      </c>
      <c r="AI15" s="4" t="str">
        <f t="shared" si="2"/>
        <v>N.A.</v>
      </c>
      <c r="AJ15" s="4">
        <f t="shared" si="2"/>
        <v>5355.5136436597113</v>
      </c>
      <c r="AK15" s="4" t="str">
        <f t="shared" si="2"/>
        <v>N.A.</v>
      </c>
      <c r="AL15" s="4">
        <f t="shared" si="2"/>
        <v>1056.6977687626775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2084.2122342831299</v>
      </c>
      <c r="AQ15" s="4" t="str">
        <f t="shared" si="2"/>
        <v>N.A.</v>
      </c>
      <c r="AR15" s="26">
        <f t="shared" si="2"/>
        <v>2084.2122342831299</v>
      </c>
    </row>
    <row r="16" spans="1:44" ht="15.75" customHeight="1" thickBot="1" x14ac:dyDescent="0.3">
      <c r="A16" s="7" t="s">
        <v>13</v>
      </c>
      <c r="B16" s="4">
        <v>1161888</v>
      </c>
      <c r="C16" s="4">
        <v>170065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1161888</v>
      </c>
      <c r="M16" s="3">
        <f t="shared" si="0"/>
        <v>170065</v>
      </c>
      <c r="N16" s="26">
        <f>L16+M16</f>
        <v>1331953</v>
      </c>
      <c r="P16" s="7" t="s">
        <v>13</v>
      </c>
      <c r="Q16" s="4">
        <v>522</v>
      </c>
      <c r="R16" s="4">
        <v>113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522</v>
      </c>
      <c r="AB16" s="3">
        <f t="shared" si="1"/>
        <v>113</v>
      </c>
      <c r="AC16" s="26">
        <f>AA16+AB16</f>
        <v>635</v>
      </c>
      <c r="AE16" s="7" t="s">
        <v>13</v>
      </c>
      <c r="AF16" s="4">
        <f t="shared" si="2"/>
        <v>2225.8390804597702</v>
      </c>
      <c r="AG16" s="4">
        <f t="shared" si="2"/>
        <v>1505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2225.8390804597702</v>
      </c>
      <c r="AQ16" s="4">
        <f t="shared" si="2"/>
        <v>1505</v>
      </c>
      <c r="AR16" s="26">
        <f t="shared" si="2"/>
        <v>2097.5637795275588</v>
      </c>
    </row>
    <row r="17" spans="1:44" ht="15.75" customHeight="1" thickBot="1" x14ac:dyDescent="0.3">
      <c r="A17" s="7" t="s">
        <v>14</v>
      </c>
      <c r="B17" s="4">
        <v>10890249.000000004</v>
      </c>
      <c r="C17" s="4">
        <v>51638381.999999985</v>
      </c>
      <c r="D17" s="4">
        <v>2340828.0000000005</v>
      </c>
      <c r="E17" s="4"/>
      <c r="F17" s="4"/>
      <c r="G17" s="4">
        <v>1435780</v>
      </c>
      <c r="H17" s="4"/>
      <c r="I17" s="4">
        <v>5433482.9999999991</v>
      </c>
      <c r="J17" s="4">
        <v>0</v>
      </c>
      <c r="K17" s="4"/>
      <c r="L17" s="3">
        <f t="shared" si="0"/>
        <v>13231077.000000004</v>
      </c>
      <c r="M17" s="3">
        <f t="shared" si="0"/>
        <v>58507644.999999985</v>
      </c>
      <c r="N17" s="26">
        <f>L17+M17</f>
        <v>71738721.999999985</v>
      </c>
      <c r="P17" s="7" t="s">
        <v>14</v>
      </c>
      <c r="Q17" s="4">
        <v>3840</v>
      </c>
      <c r="R17" s="4">
        <v>9589</v>
      </c>
      <c r="S17" s="4">
        <v>866</v>
      </c>
      <c r="T17" s="4">
        <v>0</v>
      </c>
      <c r="U17" s="4">
        <v>0</v>
      </c>
      <c r="V17" s="4">
        <v>497</v>
      </c>
      <c r="W17" s="4">
        <v>0</v>
      </c>
      <c r="X17" s="4">
        <v>1403</v>
      </c>
      <c r="Y17" s="4">
        <v>1382</v>
      </c>
      <c r="Z17" s="4">
        <v>0</v>
      </c>
      <c r="AA17" s="3">
        <f t="shared" si="1"/>
        <v>6088</v>
      </c>
      <c r="AB17" s="3">
        <f t="shared" si="1"/>
        <v>11489</v>
      </c>
      <c r="AC17" s="26">
        <f>AA17+AB17</f>
        <v>17577</v>
      </c>
      <c r="AE17" s="7" t="s">
        <v>14</v>
      </c>
      <c r="AF17" s="4">
        <f t="shared" si="2"/>
        <v>2836.0023437500008</v>
      </c>
      <c r="AG17" s="4">
        <f t="shared" si="2"/>
        <v>5385.1686307227019</v>
      </c>
      <c r="AH17" s="4">
        <f t="shared" si="2"/>
        <v>2703.0346420323331</v>
      </c>
      <c r="AI17" s="4" t="str">
        <f t="shared" si="2"/>
        <v>N.A.</v>
      </c>
      <c r="AJ17" s="4" t="str">
        <f t="shared" si="2"/>
        <v>N.A.</v>
      </c>
      <c r="AK17" s="4">
        <f t="shared" si="2"/>
        <v>2888.8933601609656</v>
      </c>
      <c r="AL17" s="4" t="str">
        <f t="shared" si="2"/>
        <v>N.A.</v>
      </c>
      <c r="AM17" s="4">
        <f t="shared" si="2"/>
        <v>3872.7605131860291</v>
      </c>
      <c r="AN17" s="4">
        <f t="shared" si="2"/>
        <v>0</v>
      </c>
      <c r="AO17" s="4" t="str">
        <f t="shared" si="2"/>
        <v>N.A.</v>
      </c>
      <c r="AP17" s="4">
        <f t="shared" si="2"/>
        <v>2173.3043692509864</v>
      </c>
      <c r="AQ17" s="4">
        <f t="shared" si="2"/>
        <v>5092.4923840194961</v>
      </c>
      <c r="AR17" s="26">
        <f t="shared" si="2"/>
        <v>4081.3973943221245</v>
      </c>
    </row>
    <row r="18" spans="1:44" ht="15.75" customHeight="1" thickBot="1" x14ac:dyDescent="0.3">
      <c r="A18" s="7" t="s">
        <v>15</v>
      </c>
      <c r="B18" s="4">
        <v>1796669</v>
      </c>
      <c r="C18" s="4">
        <v>2140340</v>
      </c>
      <c r="D18" s="4">
        <v>106429.99999999999</v>
      </c>
      <c r="E18" s="4"/>
      <c r="F18" s="4"/>
      <c r="G18" s="4">
        <v>7100</v>
      </c>
      <c r="H18" s="4">
        <v>485211.00000000006</v>
      </c>
      <c r="I18" s="4"/>
      <c r="J18" s="4">
        <v>0</v>
      </c>
      <c r="K18" s="4"/>
      <c r="L18" s="3">
        <f t="shared" si="0"/>
        <v>2388310</v>
      </c>
      <c r="M18" s="3">
        <f t="shared" si="0"/>
        <v>2147440</v>
      </c>
      <c r="N18" s="26">
        <f>L18+M18</f>
        <v>4535750</v>
      </c>
      <c r="P18" s="7" t="s">
        <v>15</v>
      </c>
      <c r="Q18" s="4">
        <v>682</v>
      </c>
      <c r="R18" s="4">
        <v>654</v>
      </c>
      <c r="S18" s="4">
        <v>148</v>
      </c>
      <c r="T18" s="4">
        <v>0</v>
      </c>
      <c r="U18" s="4">
        <v>0</v>
      </c>
      <c r="V18" s="4">
        <v>71</v>
      </c>
      <c r="W18" s="4">
        <v>3265</v>
      </c>
      <c r="X18" s="4">
        <v>0</v>
      </c>
      <c r="Y18" s="4">
        <v>1511</v>
      </c>
      <c r="Z18" s="4">
        <v>0</v>
      </c>
      <c r="AA18" s="3">
        <f t="shared" si="1"/>
        <v>5606</v>
      </c>
      <c r="AB18" s="3">
        <f t="shared" si="1"/>
        <v>725</v>
      </c>
      <c r="AC18" s="26">
        <f>AA18+AB18</f>
        <v>6331</v>
      </c>
      <c r="AE18" s="7" t="s">
        <v>15</v>
      </c>
      <c r="AF18" s="4">
        <f t="shared" si="2"/>
        <v>2634.4120234604106</v>
      </c>
      <c r="AG18" s="4">
        <f t="shared" si="2"/>
        <v>3272.6911314984709</v>
      </c>
      <c r="AH18" s="4">
        <f t="shared" si="2"/>
        <v>719.12162162162156</v>
      </c>
      <c r="AI18" s="4" t="str">
        <f t="shared" si="2"/>
        <v>N.A.</v>
      </c>
      <c r="AJ18" s="4" t="str">
        <f t="shared" si="2"/>
        <v>N.A.</v>
      </c>
      <c r="AK18" s="4">
        <f t="shared" si="2"/>
        <v>100</v>
      </c>
      <c r="AL18" s="4">
        <f t="shared" si="2"/>
        <v>148.60980091883616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426.0274705672494</v>
      </c>
      <c r="AQ18" s="4">
        <f t="shared" si="2"/>
        <v>2961.9862068965517</v>
      </c>
      <c r="AR18" s="26">
        <f t="shared" si="2"/>
        <v>716.4350023692939</v>
      </c>
    </row>
    <row r="19" spans="1:44" ht="15.75" customHeight="1" thickBot="1" x14ac:dyDescent="0.3">
      <c r="A19" s="8" t="s">
        <v>16</v>
      </c>
      <c r="B19" s="4">
        <v>20823090</v>
      </c>
      <c r="C19" s="4">
        <v>53948786.999999985</v>
      </c>
      <c r="D19" s="4">
        <v>3586112.9999999995</v>
      </c>
      <c r="E19" s="4"/>
      <c r="F19" s="4">
        <v>6672970</v>
      </c>
      <c r="G19" s="4">
        <v>1442880</v>
      </c>
      <c r="H19" s="4">
        <v>4131874.9999999995</v>
      </c>
      <c r="I19" s="4">
        <v>5433482.9999999991</v>
      </c>
      <c r="J19" s="4">
        <v>0</v>
      </c>
      <c r="K19" s="4"/>
      <c r="L19" s="3">
        <f t="shared" ref="L19:M19" si="3">SUM(L15:L18)</f>
        <v>35214048</v>
      </c>
      <c r="M19" s="3">
        <f t="shared" si="3"/>
        <v>60825149.999999985</v>
      </c>
      <c r="N19" s="26"/>
      <c r="P19" s="8" t="s">
        <v>16</v>
      </c>
      <c r="Q19" s="4">
        <v>7521</v>
      </c>
      <c r="R19" s="4">
        <v>10356</v>
      </c>
      <c r="S19" s="4">
        <v>1300</v>
      </c>
      <c r="T19" s="4">
        <v>0</v>
      </c>
      <c r="U19" s="4">
        <v>1246</v>
      </c>
      <c r="V19" s="4">
        <v>568</v>
      </c>
      <c r="W19" s="4">
        <v>6716</v>
      </c>
      <c r="X19" s="4">
        <v>1403</v>
      </c>
      <c r="Y19" s="4">
        <v>4277</v>
      </c>
      <c r="Z19" s="4">
        <v>0</v>
      </c>
      <c r="AA19" s="3">
        <f t="shared" si="1"/>
        <v>21060</v>
      </c>
      <c r="AB19" s="3">
        <f t="shared" si="1"/>
        <v>12327</v>
      </c>
      <c r="AC19" s="26"/>
      <c r="AE19" s="8" t="s">
        <v>16</v>
      </c>
      <c r="AF19" s="4">
        <f t="shared" ref="AF19:AQ19" si="4">IFERROR(B19/Q19, "N.A.")</f>
        <v>2768.6597526924611</v>
      </c>
      <c r="AG19" s="4">
        <f t="shared" si="4"/>
        <v>5209.4232329084571</v>
      </c>
      <c r="AH19" s="4">
        <f t="shared" si="4"/>
        <v>2758.5484615384612</v>
      </c>
      <c r="AI19" s="4" t="str">
        <f t="shared" si="4"/>
        <v>N.A.</v>
      </c>
      <c r="AJ19" s="4">
        <f t="shared" si="4"/>
        <v>5355.5136436597113</v>
      </c>
      <c r="AK19" s="4">
        <f t="shared" si="4"/>
        <v>2540.2816901408451</v>
      </c>
      <c r="AL19" s="4">
        <f t="shared" si="4"/>
        <v>615.22855866587247</v>
      </c>
      <c r="AM19" s="4">
        <f t="shared" si="4"/>
        <v>3872.7605131860291</v>
      </c>
      <c r="AN19" s="4">
        <f t="shared" si="4"/>
        <v>0</v>
      </c>
      <c r="AO19" s="4" t="str">
        <f t="shared" si="4"/>
        <v>N.A.</v>
      </c>
      <c r="AP19" s="4">
        <f t="shared" si="4"/>
        <v>1672.0820512820512</v>
      </c>
      <c r="AQ19" s="4">
        <f t="shared" si="4"/>
        <v>4934.3027500608405</v>
      </c>
      <c r="AR19" s="26"/>
    </row>
    <row r="20" spans="1:44" ht="15.75" thickBot="1" x14ac:dyDescent="0.3">
      <c r="A20" s="9" t="s">
        <v>0</v>
      </c>
      <c r="B20" s="45">
        <f>B19+C19</f>
        <v>74771876.999999985</v>
      </c>
      <c r="C20" s="46"/>
      <c r="D20" s="45">
        <f>D19+E19</f>
        <v>3586112.9999999995</v>
      </c>
      <c r="E20" s="46"/>
      <c r="F20" s="45">
        <f>F19+G19</f>
        <v>8115850</v>
      </c>
      <c r="G20" s="46"/>
      <c r="H20" s="45">
        <f>H19+I19</f>
        <v>9565357.9999999981</v>
      </c>
      <c r="I20" s="46"/>
      <c r="J20" s="45">
        <f>J19+K19</f>
        <v>0</v>
      </c>
      <c r="K20" s="46"/>
      <c r="L20" s="6"/>
      <c r="M20" s="2"/>
      <c r="N20" s="1">
        <f>B20+D20+F20+H20+J20</f>
        <v>96039197.999999985</v>
      </c>
      <c r="P20" s="9" t="s">
        <v>0</v>
      </c>
      <c r="Q20" s="45">
        <f>Q19+R19</f>
        <v>17877</v>
      </c>
      <c r="R20" s="46"/>
      <c r="S20" s="45">
        <f>S19+T19</f>
        <v>1300</v>
      </c>
      <c r="T20" s="46"/>
      <c r="U20" s="45">
        <f>U19+V19</f>
        <v>1814</v>
      </c>
      <c r="V20" s="46"/>
      <c r="W20" s="45">
        <f>W19+X19</f>
        <v>8119</v>
      </c>
      <c r="X20" s="46"/>
      <c r="Y20" s="45">
        <f>Y19+Z19</f>
        <v>4277</v>
      </c>
      <c r="Z20" s="46"/>
      <c r="AA20" s="6"/>
      <c r="AB20" s="2"/>
      <c r="AC20" s="1">
        <f>Q20+S20+U20+W20+Y20</f>
        <v>33387</v>
      </c>
      <c r="AE20" s="9" t="s">
        <v>0</v>
      </c>
      <c r="AF20" s="47">
        <f>IFERROR(B20/Q20,"N.A.")</f>
        <v>4182.5740896123498</v>
      </c>
      <c r="AG20" s="48"/>
      <c r="AH20" s="47">
        <f>IFERROR(D20/S20,"N.A.")</f>
        <v>2758.5484615384612</v>
      </c>
      <c r="AI20" s="48"/>
      <c r="AJ20" s="47">
        <f>IFERROR(F20/U20,"N.A.")</f>
        <v>4474.0077177508265</v>
      </c>
      <c r="AK20" s="48"/>
      <c r="AL20" s="47">
        <f>IFERROR(H20/W20,"N.A.")</f>
        <v>1178.1448454243132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2876.5447030281243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5637844.0000000009</v>
      </c>
      <c r="C27" s="4"/>
      <c r="D27" s="4">
        <v>1138855</v>
      </c>
      <c r="E27" s="4"/>
      <c r="F27" s="4">
        <v>5581829.9999999991</v>
      </c>
      <c r="G27" s="4"/>
      <c r="H27" s="4">
        <v>636045.00000000012</v>
      </c>
      <c r="I27" s="4"/>
      <c r="J27" s="4">
        <v>0</v>
      </c>
      <c r="K27" s="4"/>
      <c r="L27" s="3">
        <f t="shared" ref="L27:M31" si="5">B27+D27+F27+H27+J27</f>
        <v>12994574</v>
      </c>
      <c r="M27" s="3">
        <f t="shared" si="5"/>
        <v>0</v>
      </c>
      <c r="N27" s="26">
        <f>L27+M27</f>
        <v>12994574</v>
      </c>
      <c r="P27" s="7" t="s">
        <v>12</v>
      </c>
      <c r="Q27" s="4">
        <v>1826</v>
      </c>
      <c r="R27" s="4">
        <v>0</v>
      </c>
      <c r="S27" s="4">
        <v>286</v>
      </c>
      <c r="T27" s="4">
        <v>0</v>
      </c>
      <c r="U27" s="4">
        <v>1013</v>
      </c>
      <c r="V27" s="4">
        <v>0</v>
      </c>
      <c r="W27" s="4">
        <v>677</v>
      </c>
      <c r="X27" s="4">
        <v>0</v>
      </c>
      <c r="Y27" s="4">
        <v>128</v>
      </c>
      <c r="Z27" s="4">
        <v>0</v>
      </c>
      <c r="AA27" s="3">
        <f t="shared" ref="AA27:AB31" si="6">Q27+S27+U27+W27+Y27</f>
        <v>3930</v>
      </c>
      <c r="AB27" s="3">
        <f t="shared" si="6"/>
        <v>0</v>
      </c>
      <c r="AC27" s="26">
        <f>AA27+AB27</f>
        <v>3930</v>
      </c>
      <c r="AE27" s="7" t="s">
        <v>12</v>
      </c>
      <c r="AF27" s="4">
        <f t="shared" ref="AF27:AR30" si="7">IFERROR(B27/Q27, "N.A.")</f>
        <v>3087.5377875136915</v>
      </c>
      <c r="AG27" s="4" t="str">
        <f t="shared" si="7"/>
        <v>N.A.</v>
      </c>
      <c r="AH27" s="4">
        <f t="shared" si="7"/>
        <v>3982.0104895104896</v>
      </c>
      <c r="AI27" s="4" t="str">
        <f t="shared" si="7"/>
        <v>N.A.</v>
      </c>
      <c r="AJ27" s="4">
        <f t="shared" si="7"/>
        <v>5510.1974333662383</v>
      </c>
      <c r="AK27" s="4" t="str">
        <f t="shared" si="7"/>
        <v>N.A.</v>
      </c>
      <c r="AL27" s="4">
        <f t="shared" si="7"/>
        <v>939.50516986706077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3306.50737913486</v>
      </c>
      <c r="AQ27" s="4" t="str">
        <f t="shared" si="7"/>
        <v>N.A.</v>
      </c>
      <c r="AR27" s="26">
        <f t="shared" si="7"/>
        <v>3306.50737913486</v>
      </c>
    </row>
    <row r="28" spans="1:44" ht="15.75" customHeight="1" thickBot="1" x14ac:dyDescent="0.3">
      <c r="A28" s="7" t="s">
        <v>13</v>
      </c>
      <c r="B28" s="4">
        <v>384000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384000</v>
      </c>
      <c r="M28" s="3">
        <f t="shared" si="5"/>
        <v>0</v>
      </c>
      <c r="N28" s="26">
        <f>L28+M28</f>
        <v>384000</v>
      </c>
      <c r="P28" s="7" t="s">
        <v>13</v>
      </c>
      <c r="Q28" s="4">
        <v>128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128</v>
      </c>
      <c r="AB28" s="3">
        <f t="shared" si="6"/>
        <v>0</v>
      </c>
      <c r="AC28" s="26">
        <f>AA28+AB28</f>
        <v>128</v>
      </c>
      <c r="AE28" s="7" t="s">
        <v>13</v>
      </c>
      <c r="AF28" s="4">
        <f t="shared" si="7"/>
        <v>3000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3000</v>
      </c>
      <c r="AQ28" s="4" t="str">
        <f t="shared" si="7"/>
        <v>N.A.</v>
      </c>
      <c r="AR28" s="26">
        <f t="shared" si="7"/>
        <v>3000</v>
      </c>
    </row>
    <row r="29" spans="1:44" ht="15.75" customHeight="1" thickBot="1" x14ac:dyDescent="0.3">
      <c r="A29" s="7" t="s">
        <v>14</v>
      </c>
      <c r="B29" s="4">
        <v>5525310</v>
      </c>
      <c r="C29" s="4">
        <v>27960498.000000007</v>
      </c>
      <c r="D29" s="4">
        <v>2079048</v>
      </c>
      <c r="E29" s="4"/>
      <c r="F29" s="4"/>
      <c r="G29" s="4">
        <v>385280</v>
      </c>
      <c r="H29" s="4"/>
      <c r="I29" s="4">
        <v>1613560</v>
      </c>
      <c r="J29" s="4">
        <v>0</v>
      </c>
      <c r="K29" s="4"/>
      <c r="L29" s="3">
        <f t="shared" si="5"/>
        <v>7604358</v>
      </c>
      <c r="M29" s="3">
        <f t="shared" si="5"/>
        <v>29959338.000000007</v>
      </c>
      <c r="N29" s="26">
        <f>L29+M29</f>
        <v>37563696.000000007</v>
      </c>
      <c r="P29" s="7" t="s">
        <v>14</v>
      </c>
      <c r="Q29" s="4">
        <v>1544</v>
      </c>
      <c r="R29" s="4">
        <v>4999</v>
      </c>
      <c r="S29" s="4">
        <v>599</v>
      </c>
      <c r="T29" s="4">
        <v>0</v>
      </c>
      <c r="U29" s="4">
        <v>0</v>
      </c>
      <c r="V29" s="4">
        <v>128</v>
      </c>
      <c r="W29" s="4">
        <v>0</v>
      </c>
      <c r="X29" s="4">
        <v>538</v>
      </c>
      <c r="Y29" s="4">
        <v>587</v>
      </c>
      <c r="Z29" s="4">
        <v>0</v>
      </c>
      <c r="AA29" s="3">
        <f t="shared" si="6"/>
        <v>2730</v>
      </c>
      <c r="AB29" s="3">
        <f t="shared" si="6"/>
        <v>5665</v>
      </c>
      <c r="AC29" s="26">
        <f>AA29+AB29</f>
        <v>8395</v>
      </c>
      <c r="AE29" s="7" t="s">
        <v>14</v>
      </c>
      <c r="AF29" s="4">
        <f t="shared" si="7"/>
        <v>3578.5686528497408</v>
      </c>
      <c r="AG29" s="4">
        <f t="shared" si="7"/>
        <v>5593.218243648731</v>
      </c>
      <c r="AH29" s="4">
        <f t="shared" si="7"/>
        <v>3470.8647746243741</v>
      </c>
      <c r="AI29" s="4" t="str">
        <f t="shared" si="7"/>
        <v>N.A.</v>
      </c>
      <c r="AJ29" s="4" t="str">
        <f t="shared" si="7"/>
        <v>N.A.</v>
      </c>
      <c r="AK29" s="4">
        <f t="shared" si="7"/>
        <v>3010</v>
      </c>
      <c r="AL29" s="4" t="str">
        <f t="shared" si="7"/>
        <v>N.A.</v>
      </c>
      <c r="AM29" s="4">
        <f t="shared" si="7"/>
        <v>2999.1821561338288</v>
      </c>
      <c r="AN29" s="4">
        <f t="shared" si="7"/>
        <v>0</v>
      </c>
      <c r="AO29" s="4" t="str">
        <f t="shared" si="7"/>
        <v>N.A.</v>
      </c>
      <c r="AP29" s="4">
        <f t="shared" si="7"/>
        <v>2785.4791208791207</v>
      </c>
      <c r="AQ29" s="4">
        <f t="shared" si="7"/>
        <v>5288.4974404236555</v>
      </c>
      <c r="AR29" s="26">
        <f t="shared" si="7"/>
        <v>4474.531983323408</v>
      </c>
    </row>
    <row r="30" spans="1:44" ht="15.75" customHeight="1" thickBot="1" x14ac:dyDescent="0.3">
      <c r="A30" s="7" t="s">
        <v>15</v>
      </c>
      <c r="B30" s="4">
        <v>1796669</v>
      </c>
      <c r="C30" s="4">
        <v>583080</v>
      </c>
      <c r="D30" s="4">
        <v>106429.99999999999</v>
      </c>
      <c r="E30" s="4"/>
      <c r="F30" s="4"/>
      <c r="G30" s="4">
        <v>7100</v>
      </c>
      <c r="H30" s="4">
        <v>459570.00000000006</v>
      </c>
      <c r="I30" s="4"/>
      <c r="J30" s="4">
        <v>0</v>
      </c>
      <c r="K30" s="4"/>
      <c r="L30" s="3">
        <f t="shared" si="5"/>
        <v>2362669</v>
      </c>
      <c r="M30" s="3">
        <f t="shared" si="5"/>
        <v>590180</v>
      </c>
      <c r="N30" s="26">
        <f>L30+M30</f>
        <v>2952849</v>
      </c>
      <c r="P30" s="7" t="s">
        <v>15</v>
      </c>
      <c r="Q30" s="4">
        <v>682</v>
      </c>
      <c r="R30" s="4">
        <v>179</v>
      </c>
      <c r="S30" s="4">
        <v>148</v>
      </c>
      <c r="T30" s="4">
        <v>0</v>
      </c>
      <c r="U30" s="4">
        <v>0</v>
      </c>
      <c r="V30" s="4">
        <v>71</v>
      </c>
      <c r="W30" s="4">
        <v>3188</v>
      </c>
      <c r="X30" s="4">
        <v>0</v>
      </c>
      <c r="Y30" s="4">
        <v>1227</v>
      </c>
      <c r="Z30" s="4">
        <v>0</v>
      </c>
      <c r="AA30" s="3">
        <f t="shared" si="6"/>
        <v>5245</v>
      </c>
      <c r="AB30" s="3">
        <f t="shared" si="6"/>
        <v>250</v>
      </c>
      <c r="AC30" s="26">
        <f>AA30+AB30</f>
        <v>5495</v>
      </c>
      <c r="AE30" s="7" t="s">
        <v>15</v>
      </c>
      <c r="AF30" s="4">
        <f t="shared" si="7"/>
        <v>2634.4120234604106</v>
      </c>
      <c r="AG30" s="4">
        <f t="shared" si="7"/>
        <v>3257.4301675977654</v>
      </c>
      <c r="AH30" s="4">
        <f t="shared" si="7"/>
        <v>719.12162162162156</v>
      </c>
      <c r="AI30" s="4" t="str">
        <f t="shared" si="7"/>
        <v>N.A.</v>
      </c>
      <c r="AJ30" s="4" t="str">
        <f t="shared" si="7"/>
        <v>N.A.</v>
      </c>
      <c r="AK30" s="4">
        <f t="shared" si="7"/>
        <v>100</v>
      </c>
      <c r="AL30" s="4">
        <f t="shared" si="7"/>
        <v>144.15621079046426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450.4612011439466</v>
      </c>
      <c r="AQ30" s="4">
        <f t="shared" si="7"/>
        <v>2360.7199999999998</v>
      </c>
      <c r="AR30" s="26">
        <f t="shared" si="7"/>
        <v>537.37015468607831</v>
      </c>
    </row>
    <row r="31" spans="1:44" ht="15.75" customHeight="1" thickBot="1" x14ac:dyDescent="0.3">
      <c r="A31" s="8" t="s">
        <v>16</v>
      </c>
      <c r="B31" s="4">
        <v>13343823.000000002</v>
      </c>
      <c r="C31" s="4">
        <v>28543578.000000007</v>
      </c>
      <c r="D31" s="4">
        <v>3324333</v>
      </c>
      <c r="E31" s="4"/>
      <c r="F31" s="4">
        <v>5581829.9999999991</v>
      </c>
      <c r="G31" s="4">
        <v>392380</v>
      </c>
      <c r="H31" s="4">
        <v>1095614.9999999998</v>
      </c>
      <c r="I31" s="4">
        <v>1613560</v>
      </c>
      <c r="J31" s="4">
        <v>0</v>
      </c>
      <c r="K31" s="4"/>
      <c r="L31" s="3">
        <f t="shared" si="5"/>
        <v>23345601</v>
      </c>
      <c r="M31" s="3">
        <f t="shared" si="5"/>
        <v>30549518.000000007</v>
      </c>
      <c r="N31" s="26"/>
      <c r="P31" s="8" t="s">
        <v>16</v>
      </c>
      <c r="Q31" s="4">
        <v>4180</v>
      </c>
      <c r="R31" s="4">
        <v>5178</v>
      </c>
      <c r="S31" s="4">
        <v>1033</v>
      </c>
      <c r="T31" s="4">
        <v>0</v>
      </c>
      <c r="U31" s="4">
        <v>1013</v>
      </c>
      <c r="V31" s="4">
        <v>199</v>
      </c>
      <c r="W31" s="4">
        <v>3865</v>
      </c>
      <c r="X31" s="4">
        <v>538</v>
      </c>
      <c r="Y31" s="4">
        <v>1942</v>
      </c>
      <c r="Z31" s="4">
        <v>0</v>
      </c>
      <c r="AA31" s="3">
        <f t="shared" si="6"/>
        <v>12033</v>
      </c>
      <c r="AB31" s="3">
        <f t="shared" si="6"/>
        <v>5915</v>
      </c>
      <c r="AC31" s="26"/>
      <c r="AE31" s="8" t="s">
        <v>16</v>
      </c>
      <c r="AF31" s="4">
        <f t="shared" ref="AF31:AQ31" si="8">IFERROR(B31/Q31, "N.A.")</f>
        <v>3192.3021531100485</v>
      </c>
      <c r="AG31" s="4">
        <f t="shared" si="8"/>
        <v>5512.4716106604883</v>
      </c>
      <c r="AH31" s="4">
        <f t="shared" si="8"/>
        <v>3218.1345595353341</v>
      </c>
      <c r="AI31" s="4" t="str">
        <f t="shared" si="8"/>
        <v>N.A.</v>
      </c>
      <c r="AJ31" s="4">
        <f t="shared" si="8"/>
        <v>5510.1974333662383</v>
      </c>
      <c r="AK31" s="4">
        <f t="shared" si="8"/>
        <v>1971.7587939698492</v>
      </c>
      <c r="AL31" s="4">
        <f t="shared" si="8"/>
        <v>283.4708926261319</v>
      </c>
      <c r="AM31" s="4">
        <f t="shared" si="8"/>
        <v>2999.1821561338288</v>
      </c>
      <c r="AN31" s="4">
        <f t="shared" si="8"/>
        <v>0</v>
      </c>
      <c r="AO31" s="4" t="str">
        <f t="shared" si="8"/>
        <v>N.A.</v>
      </c>
      <c r="AP31" s="4">
        <f t="shared" si="8"/>
        <v>1940.131388681127</v>
      </c>
      <c r="AQ31" s="4">
        <f t="shared" si="8"/>
        <v>5164.7536770921397</v>
      </c>
      <c r="AR31" s="26"/>
    </row>
    <row r="32" spans="1:44" ht="15.75" thickBot="1" x14ac:dyDescent="0.3">
      <c r="A32" s="9" t="s">
        <v>0</v>
      </c>
      <c r="B32" s="45">
        <f>B31+C31</f>
        <v>41887401.000000007</v>
      </c>
      <c r="C32" s="46"/>
      <c r="D32" s="45">
        <f>D31+E31</f>
        <v>3324333</v>
      </c>
      <c r="E32" s="46"/>
      <c r="F32" s="45">
        <f>F31+G31</f>
        <v>5974209.9999999991</v>
      </c>
      <c r="G32" s="46"/>
      <c r="H32" s="45">
        <f>H31+I31</f>
        <v>2709175</v>
      </c>
      <c r="I32" s="46"/>
      <c r="J32" s="45">
        <f>J31+K31</f>
        <v>0</v>
      </c>
      <c r="K32" s="46"/>
      <c r="L32" s="6"/>
      <c r="M32" s="2"/>
      <c r="N32" s="1">
        <f>B32+D32+F32+H32+J32</f>
        <v>53895119.000000007</v>
      </c>
      <c r="P32" s="9" t="s">
        <v>0</v>
      </c>
      <c r="Q32" s="45">
        <f>Q31+R31</f>
        <v>9358</v>
      </c>
      <c r="R32" s="46"/>
      <c r="S32" s="45">
        <f>S31+T31</f>
        <v>1033</v>
      </c>
      <c r="T32" s="46"/>
      <c r="U32" s="45">
        <f>U31+V31</f>
        <v>1212</v>
      </c>
      <c r="V32" s="46"/>
      <c r="W32" s="45">
        <f>W31+X31</f>
        <v>4403</v>
      </c>
      <c r="X32" s="46"/>
      <c r="Y32" s="45">
        <f>Y31+Z31</f>
        <v>1942</v>
      </c>
      <c r="Z32" s="46"/>
      <c r="AA32" s="6"/>
      <c r="AB32" s="2"/>
      <c r="AC32" s="1">
        <f>Q32+S32+U32+W32+Y32</f>
        <v>17948</v>
      </c>
      <c r="AE32" s="9" t="s">
        <v>0</v>
      </c>
      <c r="AF32" s="47">
        <f>IFERROR(B32/Q32,"N.A.")</f>
        <v>4476.1061124171838</v>
      </c>
      <c r="AG32" s="48"/>
      <c r="AH32" s="47">
        <f>IFERROR(D32/S32,"N.A.")</f>
        <v>3218.1345595353341</v>
      </c>
      <c r="AI32" s="48"/>
      <c r="AJ32" s="47">
        <f>IFERROR(F32/U32,"N.A.")</f>
        <v>4929.2161716171613</v>
      </c>
      <c r="AK32" s="48"/>
      <c r="AL32" s="47">
        <f>IFERROR(H32/W32,"N.A.")</f>
        <v>615.30206677265505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3002.8481724983289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1336440</v>
      </c>
      <c r="C39" s="4"/>
      <c r="D39" s="4"/>
      <c r="E39" s="4"/>
      <c r="F39" s="4">
        <v>1091139.9999999998</v>
      </c>
      <c r="G39" s="4"/>
      <c r="H39" s="4">
        <v>3010619.0000000005</v>
      </c>
      <c r="I39" s="4"/>
      <c r="J39" s="4">
        <v>0</v>
      </c>
      <c r="K39" s="4"/>
      <c r="L39" s="3">
        <f t="shared" ref="L39:M43" si="9">B39+D39+F39+H39+J39</f>
        <v>5438199</v>
      </c>
      <c r="M39" s="3">
        <f t="shared" si="9"/>
        <v>0</v>
      </c>
      <c r="N39" s="26">
        <f>L39+M39</f>
        <v>5438199</v>
      </c>
      <c r="P39" s="7" t="s">
        <v>12</v>
      </c>
      <c r="Q39" s="4">
        <v>651</v>
      </c>
      <c r="R39" s="4">
        <v>0</v>
      </c>
      <c r="S39" s="4">
        <v>0</v>
      </c>
      <c r="T39" s="4">
        <v>0</v>
      </c>
      <c r="U39" s="4">
        <v>233</v>
      </c>
      <c r="V39" s="4">
        <v>0</v>
      </c>
      <c r="W39" s="4">
        <v>2774</v>
      </c>
      <c r="X39" s="4">
        <v>0</v>
      </c>
      <c r="Y39" s="4">
        <v>1256</v>
      </c>
      <c r="Z39" s="4">
        <v>0</v>
      </c>
      <c r="AA39" s="3">
        <f t="shared" ref="AA39:AB43" si="10">Q39+S39+U39+W39+Y39</f>
        <v>4914</v>
      </c>
      <c r="AB39" s="3">
        <f t="shared" si="10"/>
        <v>0</v>
      </c>
      <c r="AC39" s="26">
        <f>AA39+AB39</f>
        <v>4914</v>
      </c>
      <c r="AE39" s="7" t="s">
        <v>12</v>
      </c>
      <c r="AF39" s="4">
        <f t="shared" ref="AF39:AR42" si="11">IFERROR(B39/Q39, "N.A.")</f>
        <v>2052.9032258064517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4683.0042918454928</v>
      </c>
      <c r="AK39" s="4" t="str">
        <f t="shared" si="11"/>
        <v>N.A.</v>
      </c>
      <c r="AL39" s="4">
        <f t="shared" si="11"/>
        <v>1085.2988464311466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1106.6746031746031</v>
      </c>
      <c r="AQ39" s="4" t="str">
        <f t="shared" si="11"/>
        <v>N.A.</v>
      </c>
      <c r="AR39" s="26">
        <f t="shared" si="11"/>
        <v>1106.6746031746031</v>
      </c>
    </row>
    <row r="40" spans="1:44" ht="15.75" customHeight="1" thickBot="1" x14ac:dyDescent="0.3">
      <c r="A40" s="7" t="s">
        <v>13</v>
      </c>
      <c r="B40" s="4">
        <v>777888</v>
      </c>
      <c r="C40" s="4">
        <v>170065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777888</v>
      </c>
      <c r="M40" s="3">
        <f t="shared" si="9"/>
        <v>170065</v>
      </c>
      <c r="N40" s="26">
        <f>L40+M40</f>
        <v>947953</v>
      </c>
      <c r="P40" s="7" t="s">
        <v>13</v>
      </c>
      <c r="Q40" s="4">
        <v>394</v>
      </c>
      <c r="R40" s="4">
        <v>113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394</v>
      </c>
      <c r="AB40" s="3">
        <f t="shared" si="10"/>
        <v>113</v>
      </c>
      <c r="AC40" s="26">
        <f>AA40+AB40</f>
        <v>507</v>
      </c>
      <c r="AE40" s="7" t="s">
        <v>13</v>
      </c>
      <c r="AF40" s="4">
        <f t="shared" si="11"/>
        <v>1974.3350253807107</v>
      </c>
      <c r="AG40" s="4">
        <f t="shared" si="11"/>
        <v>1505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1974.3350253807107</v>
      </c>
      <c r="AQ40" s="4">
        <f t="shared" si="11"/>
        <v>1505</v>
      </c>
      <c r="AR40" s="26">
        <f t="shared" si="11"/>
        <v>1869.7297830374753</v>
      </c>
    </row>
    <row r="41" spans="1:44" ht="15.75" customHeight="1" thickBot="1" x14ac:dyDescent="0.3">
      <c r="A41" s="7" t="s">
        <v>14</v>
      </c>
      <c r="B41" s="4">
        <v>5364939</v>
      </c>
      <c r="C41" s="4">
        <v>23677884.000000007</v>
      </c>
      <c r="D41" s="4">
        <v>261780</v>
      </c>
      <c r="E41" s="4"/>
      <c r="F41" s="4"/>
      <c r="G41" s="4">
        <v>1050500</v>
      </c>
      <c r="H41" s="4"/>
      <c r="I41" s="4">
        <v>3819923</v>
      </c>
      <c r="J41" s="4">
        <v>0</v>
      </c>
      <c r="K41" s="4"/>
      <c r="L41" s="3">
        <f t="shared" si="9"/>
        <v>5626719</v>
      </c>
      <c r="M41" s="3">
        <f t="shared" si="9"/>
        <v>28548307.000000007</v>
      </c>
      <c r="N41" s="26">
        <f>L41+M41</f>
        <v>34175026.000000007</v>
      </c>
      <c r="P41" s="7" t="s">
        <v>14</v>
      </c>
      <c r="Q41" s="4">
        <v>2296</v>
      </c>
      <c r="R41" s="4">
        <v>4590</v>
      </c>
      <c r="S41" s="4">
        <v>267</v>
      </c>
      <c r="T41" s="4">
        <v>0</v>
      </c>
      <c r="U41" s="4">
        <v>0</v>
      </c>
      <c r="V41" s="4">
        <v>369</v>
      </c>
      <c r="W41" s="4">
        <v>0</v>
      </c>
      <c r="X41" s="4">
        <v>865</v>
      </c>
      <c r="Y41" s="4">
        <v>795</v>
      </c>
      <c r="Z41" s="4">
        <v>0</v>
      </c>
      <c r="AA41" s="3">
        <f t="shared" si="10"/>
        <v>3358</v>
      </c>
      <c r="AB41" s="3">
        <f t="shared" si="10"/>
        <v>5824</v>
      </c>
      <c r="AC41" s="26">
        <f>AA41+AB41</f>
        <v>9182</v>
      </c>
      <c r="AE41" s="7" t="s">
        <v>14</v>
      </c>
      <c r="AF41" s="4">
        <f t="shared" si="11"/>
        <v>2336.6459059233448</v>
      </c>
      <c r="AG41" s="4">
        <f t="shared" si="11"/>
        <v>5158.580392156864</v>
      </c>
      <c r="AH41" s="4">
        <f t="shared" si="11"/>
        <v>980.44943820224717</v>
      </c>
      <c r="AI41" s="4" t="str">
        <f t="shared" si="11"/>
        <v>N.A.</v>
      </c>
      <c r="AJ41" s="4" t="str">
        <f t="shared" si="11"/>
        <v>N.A.</v>
      </c>
      <c r="AK41" s="4">
        <f t="shared" si="11"/>
        <v>2846.8834688346883</v>
      </c>
      <c r="AL41" s="4" t="str">
        <f t="shared" si="11"/>
        <v>N.A.</v>
      </c>
      <c r="AM41" s="4">
        <f t="shared" si="11"/>
        <v>4416.0959537572253</v>
      </c>
      <c r="AN41" s="4">
        <f t="shared" si="11"/>
        <v>0</v>
      </c>
      <c r="AO41" s="4" t="str">
        <f t="shared" si="11"/>
        <v>N.A.</v>
      </c>
      <c r="AP41" s="4">
        <f t="shared" si="11"/>
        <v>1675.6161405598571</v>
      </c>
      <c r="AQ41" s="4">
        <f t="shared" si="11"/>
        <v>4901.8384271978039</v>
      </c>
      <c r="AR41" s="26">
        <f t="shared" si="11"/>
        <v>3721.958832498367</v>
      </c>
    </row>
    <row r="42" spans="1:44" ht="15.75" customHeight="1" thickBot="1" x14ac:dyDescent="0.3">
      <c r="A42" s="7" t="s">
        <v>15</v>
      </c>
      <c r="B42" s="4"/>
      <c r="C42" s="4">
        <v>1557260</v>
      </c>
      <c r="D42" s="4"/>
      <c r="E42" s="4"/>
      <c r="F42" s="4"/>
      <c r="G42" s="4"/>
      <c r="H42" s="4">
        <v>25641</v>
      </c>
      <c r="I42" s="4"/>
      <c r="J42" s="4">
        <v>0</v>
      </c>
      <c r="K42" s="4"/>
      <c r="L42" s="3">
        <f t="shared" si="9"/>
        <v>25641</v>
      </c>
      <c r="M42" s="3">
        <f t="shared" si="9"/>
        <v>1557260</v>
      </c>
      <c r="N42" s="26">
        <f>L42+M42</f>
        <v>1582901</v>
      </c>
      <c r="P42" s="7" t="s">
        <v>15</v>
      </c>
      <c r="Q42" s="4">
        <v>0</v>
      </c>
      <c r="R42" s="4">
        <v>475</v>
      </c>
      <c r="S42" s="4">
        <v>0</v>
      </c>
      <c r="T42" s="4">
        <v>0</v>
      </c>
      <c r="U42" s="4">
        <v>0</v>
      </c>
      <c r="V42" s="4">
        <v>0</v>
      </c>
      <c r="W42" s="4">
        <v>77</v>
      </c>
      <c r="X42" s="4">
        <v>0</v>
      </c>
      <c r="Y42" s="4">
        <v>284</v>
      </c>
      <c r="Z42" s="4">
        <v>0</v>
      </c>
      <c r="AA42" s="3">
        <f t="shared" si="10"/>
        <v>361</v>
      </c>
      <c r="AB42" s="3">
        <f t="shared" si="10"/>
        <v>475</v>
      </c>
      <c r="AC42" s="26">
        <f>AA42+AB42</f>
        <v>836</v>
      </c>
      <c r="AE42" s="7" t="s">
        <v>15</v>
      </c>
      <c r="AF42" s="4" t="str">
        <f t="shared" si="11"/>
        <v>N.A.</v>
      </c>
      <c r="AG42" s="4">
        <f t="shared" si="11"/>
        <v>3278.4421052631578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333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71.02770083102493</v>
      </c>
      <c r="AQ42" s="4">
        <f t="shared" si="11"/>
        <v>3278.4421052631578</v>
      </c>
      <c r="AR42" s="26">
        <f t="shared" si="11"/>
        <v>1893.4222488038276</v>
      </c>
    </row>
    <row r="43" spans="1:44" ht="15.75" customHeight="1" thickBot="1" x14ac:dyDescent="0.3">
      <c r="A43" s="8" t="s">
        <v>16</v>
      </c>
      <c r="B43" s="4">
        <v>7479266.9999999981</v>
      </c>
      <c r="C43" s="4">
        <v>25405209.000000007</v>
      </c>
      <c r="D43" s="4">
        <v>261780</v>
      </c>
      <c r="E43" s="4"/>
      <c r="F43" s="4">
        <v>1091139.9999999998</v>
      </c>
      <c r="G43" s="4">
        <v>1050500</v>
      </c>
      <c r="H43" s="4">
        <v>3036260.0000000005</v>
      </c>
      <c r="I43" s="4">
        <v>3819923</v>
      </c>
      <c r="J43" s="4">
        <v>0</v>
      </c>
      <c r="K43" s="4"/>
      <c r="L43" s="3">
        <f t="shared" si="9"/>
        <v>11868446.999999998</v>
      </c>
      <c r="M43" s="3">
        <f t="shared" si="9"/>
        <v>30275632.000000007</v>
      </c>
      <c r="N43" s="26"/>
      <c r="P43" s="8" t="s">
        <v>16</v>
      </c>
      <c r="Q43" s="4">
        <v>3341</v>
      </c>
      <c r="R43" s="4">
        <v>5178</v>
      </c>
      <c r="S43" s="4">
        <v>267</v>
      </c>
      <c r="T43" s="4">
        <v>0</v>
      </c>
      <c r="U43" s="4">
        <v>233</v>
      </c>
      <c r="V43" s="4">
        <v>369</v>
      </c>
      <c r="W43" s="4">
        <v>2851</v>
      </c>
      <c r="X43" s="4">
        <v>865</v>
      </c>
      <c r="Y43" s="4">
        <v>2335</v>
      </c>
      <c r="Z43" s="4">
        <v>0</v>
      </c>
      <c r="AA43" s="3">
        <f t="shared" si="10"/>
        <v>9027</v>
      </c>
      <c r="AB43" s="3">
        <f t="shared" si="10"/>
        <v>6412</v>
      </c>
      <c r="AC43" s="26"/>
      <c r="AE43" s="8" t="s">
        <v>16</v>
      </c>
      <c r="AF43" s="4">
        <f t="shared" ref="AF43:AQ43" si="12">IFERROR(B43/Q43, "N.A.")</f>
        <v>2238.6312481293021</v>
      </c>
      <c r="AG43" s="4">
        <f t="shared" si="12"/>
        <v>4906.3748551564322</v>
      </c>
      <c r="AH43" s="4">
        <f t="shared" si="12"/>
        <v>980.44943820224717</v>
      </c>
      <c r="AI43" s="4" t="str">
        <f t="shared" si="12"/>
        <v>N.A.</v>
      </c>
      <c r="AJ43" s="4">
        <f t="shared" si="12"/>
        <v>4683.0042918454928</v>
      </c>
      <c r="AK43" s="4">
        <f t="shared" si="12"/>
        <v>2846.8834688346883</v>
      </c>
      <c r="AL43" s="4">
        <f t="shared" si="12"/>
        <v>1064.9807085233253</v>
      </c>
      <c r="AM43" s="4">
        <f t="shared" si="12"/>
        <v>4416.0959537572253</v>
      </c>
      <c r="AN43" s="4">
        <f t="shared" si="12"/>
        <v>0</v>
      </c>
      <c r="AO43" s="4" t="str">
        <f t="shared" si="12"/>
        <v>N.A.</v>
      </c>
      <c r="AP43" s="4">
        <f t="shared" si="12"/>
        <v>1314.7720172814886</v>
      </c>
      <c r="AQ43" s="4">
        <f t="shared" si="12"/>
        <v>4721.7142857142871</v>
      </c>
      <c r="AR43" s="26"/>
    </row>
    <row r="44" spans="1:44" ht="15.75" thickBot="1" x14ac:dyDescent="0.3">
      <c r="A44" s="9" t="s">
        <v>0</v>
      </c>
      <c r="B44" s="45">
        <f>B43+C43</f>
        <v>32884476.000000007</v>
      </c>
      <c r="C44" s="46"/>
      <c r="D44" s="45">
        <f>D43+E43</f>
        <v>261780</v>
      </c>
      <c r="E44" s="46"/>
      <c r="F44" s="45">
        <f>F43+G43</f>
        <v>2141640</v>
      </c>
      <c r="G44" s="46"/>
      <c r="H44" s="45">
        <f>H43+I43</f>
        <v>6856183</v>
      </c>
      <c r="I44" s="46"/>
      <c r="J44" s="45">
        <f>J43+K43</f>
        <v>0</v>
      </c>
      <c r="K44" s="46"/>
      <c r="L44" s="6"/>
      <c r="M44" s="2"/>
      <c r="N44" s="1">
        <f>B44+D44+F44+H44+J44</f>
        <v>42144079.000000007</v>
      </c>
      <c r="P44" s="9" t="s">
        <v>0</v>
      </c>
      <c r="Q44" s="45">
        <f>Q43+R43</f>
        <v>8519</v>
      </c>
      <c r="R44" s="46"/>
      <c r="S44" s="45">
        <f>S43+T43</f>
        <v>267</v>
      </c>
      <c r="T44" s="46"/>
      <c r="U44" s="45">
        <f>U43+V43</f>
        <v>602</v>
      </c>
      <c r="V44" s="46"/>
      <c r="W44" s="45">
        <f>W43+X43</f>
        <v>3716</v>
      </c>
      <c r="X44" s="46"/>
      <c r="Y44" s="45">
        <f>Y43+Z43</f>
        <v>2335</v>
      </c>
      <c r="Z44" s="46"/>
      <c r="AA44" s="6"/>
      <c r="AB44" s="2"/>
      <c r="AC44" s="1">
        <f>Q44+S44+U44+W44+Y44</f>
        <v>15439</v>
      </c>
      <c r="AE44" s="9" t="s">
        <v>0</v>
      </c>
      <c r="AF44" s="47">
        <f>IFERROR(B44/Q44,"N.A.")</f>
        <v>3860.1333489846234</v>
      </c>
      <c r="AG44" s="48"/>
      <c r="AH44" s="47">
        <f>IFERROR(D44/S44,"N.A.")</f>
        <v>980.44943820224717</v>
      </c>
      <c r="AI44" s="48"/>
      <c r="AJ44" s="47">
        <f>IFERROR(F44/U44,"N.A.")</f>
        <v>3557.5415282392028</v>
      </c>
      <c r="AK44" s="48"/>
      <c r="AL44" s="47">
        <f>IFERROR(H44/W44,"N.A.")</f>
        <v>1845.0438643702907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2729.7155903879789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2924000</v>
      </c>
      <c r="C15" s="4"/>
      <c r="D15" s="4"/>
      <c r="E15" s="4"/>
      <c r="F15" s="4">
        <v>1900600</v>
      </c>
      <c r="G15" s="4"/>
      <c r="H15" s="4">
        <v>4408440</v>
      </c>
      <c r="I15" s="4"/>
      <c r="J15" s="4">
        <v>0</v>
      </c>
      <c r="K15" s="4"/>
      <c r="L15" s="3">
        <f t="shared" ref="L15:M18" si="0">B15+D15+F15+H15+J15</f>
        <v>9233040</v>
      </c>
      <c r="M15" s="3">
        <f t="shared" si="0"/>
        <v>0</v>
      </c>
      <c r="N15" s="26">
        <f>L15+M15</f>
        <v>9233040</v>
      </c>
      <c r="P15" s="7" t="s">
        <v>12</v>
      </c>
      <c r="Q15" s="4">
        <v>340</v>
      </c>
      <c r="R15" s="4">
        <v>0</v>
      </c>
      <c r="S15" s="4">
        <v>0</v>
      </c>
      <c r="T15" s="4">
        <v>0</v>
      </c>
      <c r="U15" s="4">
        <v>340</v>
      </c>
      <c r="V15" s="4">
        <v>0</v>
      </c>
      <c r="W15" s="4">
        <v>1020</v>
      </c>
      <c r="X15" s="4">
        <v>0</v>
      </c>
      <c r="Y15" s="4">
        <v>340</v>
      </c>
      <c r="Z15" s="4">
        <v>0</v>
      </c>
      <c r="AA15" s="3">
        <f t="shared" ref="AA15:AB19" si="1">Q15+S15+U15+W15+Y15</f>
        <v>2040</v>
      </c>
      <c r="AB15" s="3">
        <f t="shared" si="1"/>
        <v>0</v>
      </c>
      <c r="AC15" s="26">
        <f>AA15+AB15</f>
        <v>2040</v>
      </c>
      <c r="AE15" s="7" t="s">
        <v>12</v>
      </c>
      <c r="AF15" s="4">
        <f t="shared" ref="AF15:AR18" si="2">IFERROR(B15/Q15, "N.A.")</f>
        <v>8600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5590</v>
      </c>
      <c r="AK15" s="4" t="str">
        <f t="shared" si="2"/>
        <v>N.A.</v>
      </c>
      <c r="AL15" s="4">
        <f t="shared" si="2"/>
        <v>4322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4526</v>
      </c>
      <c r="AQ15" s="4" t="str">
        <f t="shared" si="2"/>
        <v>N.A.</v>
      </c>
      <c r="AR15" s="26">
        <f t="shared" si="2"/>
        <v>4526</v>
      </c>
    </row>
    <row r="16" spans="1:44" ht="15.75" customHeight="1" thickBot="1" x14ac:dyDescent="0.3">
      <c r="A16" s="7" t="s">
        <v>13</v>
      </c>
      <c r="B16" s="4">
        <v>964920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964920</v>
      </c>
      <c r="M16" s="3">
        <f t="shared" si="0"/>
        <v>0</v>
      </c>
      <c r="N16" s="26">
        <f>L16+M16</f>
        <v>964920</v>
      </c>
      <c r="P16" s="7" t="s">
        <v>13</v>
      </c>
      <c r="Q16" s="4">
        <v>340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340</v>
      </c>
      <c r="AB16" s="3">
        <f t="shared" si="1"/>
        <v>0</v>
      </c>
      <c r="AC16" s="26">
        <f>AA16+AB16</f>
        <v>340</v>
      </c>
      <c r="AE16" s="7" t="s">
        <v>13</v>
      </c>
      <c r="AF16" s="4">
        <f t="shared" si="2"/>
        <v>2838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2838</v>
      </c>
      <c r="AQ16" s="4" t="str">
        <f t="shared" si="2"/>
        <v>N.A.</v>
      </c>
      <c r="AR16" s="26">
        <f t="shared" si="2"/>
        <v>2838</v>
      </c>
    </row>
    <row r="17" spans="1:44" ht="15.75" customHeight="1" thickBot="1" x14ac:dyDescent="0.3">
      <c r="A17" s="7" t="s">
        <v>14</v>
      </c>
      <c r="B17" s="4">
        <v>13561239.999999998</v>
      </c>
      <c r="C17" s="4">
        <v>16762000</v>
      </c>
      <c r="D17" s="4">
        <v>365500</v>
      </c>
      <c r="E17" s="4"/>
      <c r="F17" s="4"/>
      <c r="G17" s="4"/>
      <c r="H17" s="4"/>
      <c r="I17" s="4"/>
      <c r="J17" s="4"/>
      <c r="K17" s="4"/>
      <c r="L17" s="3">
        <f t="shared" si="0"/>
        <v>13926739.999999998</v>
      </c>
      <c r="M17" s="3">
        <f t="shared" si="0"/>
        <v>16762000</v>
      </c>
      <c r="N17" s="26">
        <f>L17+M17</f>
        <v>30688740</v>
      </c>
      <c r="P17" s="7" t="s">
        <v>14</v>
      </c>
      <c r="Q17" s="4">
        <v>3060</v>
      </c>
      <c r="R17" s="4">
        <v>3740</v>
      </c>
      <c r="S17" s="4">
        <v>340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3400</v>
      </c>
      <c r="AB17" s="3">
        <f t="shared" si="1"/>
        <v>3740</v>
      </c>
      <c r="AC17" s="26">
        <f>AA17+AB17</f>
        <v>7140</v>
      </c>
      <c r="AE17" s="7" t="s">
        <v>14</v>
      </c>
      <c r="AF17" s="4">
        <f t="shared" si="2"/>
        <v>4431.7777777777774</v>
      </c>
      <c r="AG17" s="4">
        <f t="shared" si="2"/>
        <v>4481.818181818182</v>
      </c>
      <c r="AH17" s="4">
        <f t="shared" si="2"/>
        <v>1075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4096.0999999999995</v>
      </c>
      <c r="AQ17" s="4">
        <f t="shared" si="2"/>
        <v>4481.818181818182</v>
      </c>
      <c r="AR17" s="26">
        <f t="shared" si="2"/>
        <v>4298.1428571428569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v>17450160</v>
      </c>
      <c r="C19" s="4">
        <v>16762000</v>
      </c>
      <c r="D19" s="4">
        <v>365500</v>
      </c>
      <c r="E19" s="4"/>
      <c r="F19" s="4">
        <v>1900600</v>
      </c>
      <c r="G19" s="4"/>
      <c r="H19" s="4">
        <v>4408440</v>
      </c>
      <c r="I19" s="4"/>
      <c r="J19" s="4">
        <v>0</v>
      </c>
      <c r="K19" s="4"/>
      <c r="L19" s="3">
        <f t="shared" ref="L19:M19" si="3">SUM(L15:L18)</f>
        <v>24124700</v>
      </c>
      <c r="M19" s="3">
        <f t="shared" si="3"/>
        <v>16762000</v>
      </c>
      <c r="N19" s="26"/>
      <c r="P19" s="8" t="s">
        <v>16</v>
      </c>
      <c r="Q19" s="4">
        <v>3740</v>
      </c>
      <c r="R19" s="4">
        <v>3740</v>
      </c>
      <c r="S19" s="4">
        <v>340</v>
      </c>
      <c r="T19" s="4">
        <v>0</v>
      </c>
      <c r="U19" s="4">
        <v>340</v>
      </c>
      <c r="V19" s="4">
        <v>0</v>
      </c>
      <c r="W19" s="4">
        <v>1020</v>
      </c>
      <c r="X19" s="4">
        <v>0</v>
      </c>
      <c r="Y19" s="4">
        <v>340</v>
      </c>
      <c r="Z19" s="4">
        <v>0</v>
      </c>
      <c r="AA19" s="3">
        <f t="shared" si="1"/>
        <v>5780</v>
      </c>
      <c r="AB19" s="3">
        <f t="shared" si="1"/>
        <v>3740</v>
      </c>
      <c r="AC19" s="26"/>
      <c r="AE19" s="8" t="s">
        <v>16</v>
      </c>
      <c r="AF19" s="4">
        <f t="shared" ref="AF19:AQ19" si="4">IFERROR(B19/Q19, "N.A.")</f>
        <v>4665.818181818182</v>
      </c>
      <c r="AG19" s="4">
        <f t="shared" si="4"/>
        <v>4481.818181818182</v>
      </c>
      <c r="AH19" s="4">
        <f t="shared" si="4"/>
        <v>1075</v>
      </c>
      <c r="AI19" s="4" t="str">
        <f t="shared" si="4"/>
        <v>N.A.</v>
      </c>
      <c r="AJ19" s="4">
        <f t="shared" si="4"/>
        <v>5590</v>
      </c>
      <c r="AK19" s="4" t="str">
        <f t="shared" si="4"/>
        <v>N.A.</v>
      </c>
      <c r="AL19" s="4">
        <f t="shared" si="4"/>
        <v>4322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4173.8235294117649</v>
      </c>
      <c r="AQ19" s="4">
        <f t="shared" si="4"/>
        <v>4481.818181818182</v>
      </c>
      <c r="AR19" s="26"/>
    </row>
    <row r="20" spans="1:44" ht="15.75" thickBot="1" x14ac:dyDescent="0.3">
      <c r="A20" s="9" t="s">
        <v>0</v>
      </c>
      <c r="B20" s="45">
        <f>B19+C19</f>
        <v>34212160</v>
      </c>
      <c r="C20" s="46"/>
      <c r="D20" s="45">
        <f>D19+E19</f>
        <v>365500</v>
      </c>
      <c r="E20" s="46"/>
      <c r="F20" s="45">
        <f>F19+G19</f>
        <v>1900600</v>
      </c>
      <c r="G20" s="46"/>
      <c r="H20" s="45">
        <f>H19+I19</f>
        <v>4408440</v>
      </c>
      <c r="I20" s="46"/>
      <c r="J20" s="45">
        <f>J19+K19</f>
        <v>0</v>
      </c>
      <c r="K20" s="46"/>
      <c r="L20" s="6"/>
      <c r="M20" s="2"/>
      <c r="N20" s="1">
        <f>B20+D20+F20+H20+J20</f>
        <v>40886700</v>
      </c>
      <c r="P20" s="9" t="s">
        <v>0</v>
      </c>
      <c r="Q20" s="45">
        <f>Q19+R19</f>
        <v>7480</v>
      </c>
      <c r="R20" s="46"/>
      <c r="S20" s="45">
        <f>S19+T19</f>
        <v>340</v>
      </c>
      <c r="T20" s="46"/>
      <c r="U20" s="45">
        <f>U19+V19</f>
        <v>340</v>
      </c>
      <c r="V20" s="46"/>
      <c r="W20" s="45">
        <f>W19+X19</f>
        <v>1020</v>
      </c>
      <c r="X20" s="46"/>
      <c r="Y20" s="45">
        <f>Y19+Z19</f>
        <v>340</v>
      </c>
      <c r="Z20" s="46"/>
      <c r="AA20" s="6"/>
      <c r="AB20" s="2"/>
      <c r="AC20" s="1">
        <f>Q20+S20+U20+W20+Y20</f>
        <v>9520</v>
      </c>
      <c r="AE20" s="9" t="s">
        <v>0</v>
      </c>
      <c r="AF20" s="47">
        <f>IFERROR(B20/Q20,"N.A.")</f>
        <v>4573.818181818182</v>
      </c>
      <c r="AG20" s="48"/>
      <c r="AH20" s="47">
        <f>IFERROR(D20/S20,"N.A.")</f>
        <v>1075</v>
      </c>
      <c r="AI20" s="48"/>
      <c r="AJ20" s="47">
        <f>IFERROR(F20/U20,"N.A.")</f>
        <v>5590</v>
      </c>
      <c r="AK20" s="48"/>
      <c r="AL20" s="47">
        <f>IFERROR(H20/W20,"N.A.")</f>
        <v>4322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4294.8214285714284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2924000</v>
      </c>
      <c r="C27" s="4"/>
      <c r="D27" s="4"/>
      <c r="E27" s="4"/>
      <c r="F27" s="4">
        <v>1900600</v>
      </c>
      <c r="G27" s="4"/>
      <c r="H27" s="4">
        <v>3794400</v>
      </c>
      <c r="I27" s="4"/>
      <c r="J27" s="4">
        <v>0</v>
      </c>
      <c r="K27" s="4"/>
      <c r="L27" s="3">
        <f t="shared" ref="L27:M31" si="5">B27+D27+F27+H27+J27</f>
        <v>8619000</v>
      </c>
      <c r="M27" s="3">
        <f t="shared" si="5"/>
        <v>0</v>
      </c>
      <c r="N27" s="26">
        <f>L27+M27</f>
        <v>8619000</v>
      </c>
      <c r="P27" s="7" t="s">
        <v>12</v>
      </c>
      <c r="Q27" s="4">
        <v>340</v>
      </c>
      <c r="R27" s="4">
        <v>0</v>
      </c>
      <c r="S27" s="4">
        <v>0</v>
      </c>
      <c r="T27" s="4">
        <v>0</v>
      </c>
      <c r="U27" s="4">
        <v>340</v>
      </c>
      <c r="V27" s="4">
        <v>0</v>
      </c>
      <c r="W27" s="4">
        <v>680</v>
      </c>
      <c r="X27" s="4">
        <v>0</v>
      </c>
      <c r="Y27" s="4">
        <v>340</v>
      </c>
      <c r="Z27" s="4">
        <v>0</v>
      </c>
      <c r="AA27" s="3">
        <f t="shared" ref="AA27:AB31" si="6">Q27+S27+U27+W27+Y27</f>
        <v>1700</v>
      </c>
      <c r="AB27" s="3">
        <f t="shared" si="6"/>
        <v>0</v>
      </c>
      <c r="AC27" s="26">
        <f>AA27+AB27</f>
        <v>1700</v>
      </c>
      <c r="AE27" s="7" t="s">
        <v>12</v>
      </c>
      <c r="AF27" s="4">
        <f t="shared" ref="AF27:AR30" si="7">IFERROR(B27/Q27, "N.A.")</f>
        <v>8600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5590</v>
      </c>
      <c r="AK27" s="4" t="str">
        <f t="shared" si="7"/>
        <v>N.A.</v>
      </c>
      <c r="AL27" s="4">
        <f t="shared" si="7"/>
        <v>5580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5070</v>
      </c>
      <c r="AQ27" s="4" t="str">
        <f t="shared" si="7"/>
        <v>N.A.</v>
      </c>
      <c r="AR27" s="26">
        <f t="shared" si="7"/>
        <v>5070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11927200</v>
      </c>
      <c r="C29" s="4">
        <v>13022000</v>
      </c>
      <c r="D29" s="4">
        <v>365500</v>
      </c>
      <c r="E29" s="4"/>
      <c r="F29" s="4"/>
      <c r="G29" s="4"/>
      <c r="H29" s="4"/>
      <c r="I29" s="4"/>
      <c r="J29" s="4"/>
      <c r="K29" s="4"/>
      <c r="L29" s="3">
        <f t="shared" si="5"/>
        <v>12292700</v>
      </c>
      <c r="M29" s="3">
        <f t="shared" si="5"/>
        <v>13022000</v>
      </c>
      <c r="N29" s="26">
        <f>L29+M29</f>
        <v>25314700</v>
      </c>
      <c r="P29" s="7" t="s">
        <v>14</v>
      </c>
      <c r="Q29" s="4">
        <v>2380</v>
      </c>
      <c r="R29" s="4">
        <v>2380</v>
      </c>
      <c r="S29" s="4">
        <v>340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2720</v>
      </c>
      <c r="AB29" s="3">
        <f t="shared" si="6"/>
        <v>2380</v>
      </c>
      <c r="AC29" s="26">
        <f>AA29+AB29</f>
        <v>5100</v>
      </c>
      <c r="AE29" s="7" t="s">
        <v>14</v>
      </c>
      <c r="AF29" s="4">
        <f t="shared" si="7"/>
        <v>5011.4285714285716</v>
      </c>
      <c r="AG29" s="4">
        <f t="shared" si="7"/>
        <v>5471.4285714285716</v>
      </c>
      <c r="AH29" s="4">
        <f t="shared" si="7"/>
        <v>1075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4519.375</v>
      </c>
      <c r="AQ29" s="4">
        <f t="shared" si="7"/>
        <v>5471.4285714285716</v>
      </c>
      <c r="AR29" s="26">
        <f t="shared" si="7"/>
        <v>4963.666666666667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26">
        <f>L30+M30</f>
        <v>0</v>
      </c>
      <c r="P30" s="7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0</v>
      </c>
      <c r="AB30" s="3">
        <f t="shared" si="6"/>
        <v>0</v>
      </c>
      <c r="AC30" s="26">
        <f>AA30+AB30</f>
        <v>0</v>
      </c>
      <c r="AE30" s="7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 t="str">
        <f t="shared" si="7"/>
        <v>N.A.</v>
      </c>
      <c r="AQ30" s="4" t="str">
        <f t="shared" si="7"/>
        <v>N.A.</v>
      </c>
      <c r="AR30" s="26" t="str">
        <f t="shared" si="7"/>
        <v>N.A.</v>
      </c>
    </row>
    <row r="31" spans="1:44" ht="15.75" customHeight="1" thickBot="1" x14ac:dyDescent="0.3">
      <c r="A31" s="8" t="s">
        <v>16</v>
      </c>
      <c r="B31" s="4">
        <v>14851200</v>
      </c>
      <c r="C31" s="4">
        <v>13022000</v>
      </c>
      <c r="D31" s="4">
        <v>365500</v>
      </c>
      <c r="E31" s="4"/>
      <c r="F31" s="4">
        <v>1900600</v>
      </c>
      <c r="G31" s="4"/>
      <c r="H31" s="4">
        <v>3794400</v>
      </c>
      <c r="I31" s="4"/>
      <c r="J31" s="4">
        <v>0</v>
      </c>
      <c r="K31" s="4"/>
      <c r="L31" s="3">
        <f t="shared" si="5"/>
        <v>20911700</v>
      </c>
      <c r="M31" s="3">
        <f t="shared" si="5"/>
        <v>13022000</v>
      </c>
      <c r="N31" s="26"/>
      <c r="P31" s="8" t="s">
        <v>16</v>
      </c>
      <c r="Q31" s="4">
        <v>2720</v>
      </c>
      <c r="R31" s="4">
        <v>2380</v>
      </c>
      <c r="S31" s="4">
        <v>340</v>
      </c>
      <c r="T31" s="4">
        <v>0</v>
      </c>
      <c r="U31" s="4">
        <v>340</v>
      </c>
      <c r="V31" s="4">
        <v>0</v>
      </c>
      <c r="W31" s="4">
        <v>680</v>
      </c>
      <c r="X31" s="4">
        <v>0</v>
      </c>
      <c r="Y31" s="4">
        <v>340</v>
      </c>
      <c r="Z31" s="4">
        <v>0</v>
      </c>
      <c r="AA31" s="3">
        <f t="shared" si="6"/>
        <v>4420</v>
      </c>
      <c r="AB31" s="3">
        <f t="shared" si="6"/>
        <v>2380</v>
      </c>
      <c r="AC31" s="26"/>
      <c r="AE31" s="8" t="s">
        <v>16</v>
      </c>
      <c r="AF31" s="4">
        <f t="shared" ref="AF31:AQ31" si="8">IFERROR(B31/Q31, "N.A.")</f>
        <v>5460</v>
      </c>
      <c r="AG31" s="4">
        <f t="shared" si="8"/>
        <v>5471.4285714285716</v>
      </c>
      <c r="AH31" s="4">
        <f t="shared" si="8"/>
        <v>1075</v>
      </c>
      <c r="AI31" s="4" t="str">
        <f t="shared" si="8"/>
        <v>N.A.</v>
      </c>
      <c r="AJ31" s="4">
        <f t="shared" si="8"/>
        <v>5590</v>
      </c>
      <c r="AK31" s="4" t="str">
        <f t="shared" si="8"/>
        <v>N.A.</v>
      </c>
      <c r="AL31" s="4">
        <f t="shared" si="8"/>
        <v>5580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4731.1538461538457</v>
      </c>
      <c r="AQ31" s="4">
        <f t="shared" si="8"/>
        <v>5471.4285714285716</v>
      </c>
      <c r="AR31" s="26"/>
    </row>
    <row r="32" spans="1:44" ht="15.75" thickBot="1" x14ac:dyDescent="0.3">
      <c r="A32" s="9" t="s">
        <v>0</v>
      </c>
      <c r="B32" s="45">
        <f>B31+C31</f>
        <v>27873200</v>
      </c>
      <c r="C32" s="46"/>
      <c r="D32" s="45">
        <f>D31+E31</f>
        <v>365500</v>
      </c>
      <c r="E32" s="46"/>
      <c r="F32" s="45">
        <f>F31+G31</f>
        <v>1900600</v>
      </c>
      <c r="G32" s="46"/>
      <c r="H32" s="45">
        <f>H31+I31</f>
        <v>3794400</v>
      </c>
      <c r="I32" s="46"/>
      <c r="J32" s="45">
        <f>J31+K31</f>
        <v>0</v>
      </c>
      <c r="K32" s="46"/>
      <c r="L32" s="6"/>
      <c r="M32" s="2"/>
      <c r="N32" s="1">
        <f>B32+D32+F32+H32+J32</f>
        <v>33933700</v>
      </c>
      <c r="P32" s="9" t="s">
        <v>0</v>
      </c>
      <c r="Q32" s="45">
        <f>Q31+R31</f>
        <v>5100</v>
      </c>
      <c r="R32" s="46"/>
      <c r="S32" s="45">
        <f>S31+T31</f>
        <v>340</v>
      </c>
      <c r="T32" s="46"/>
      <c r="U32" s="45">
        <f>U31+V31</f>
        <v>340</v>
      </c>
      <c r="V32" s="46"/>
      <c r="W32" s="45">
        <f>W31+X31</f>
        <v>680</v>
      </c>
      <c r="X32" s="46"/>
      <c r="Y32" s="45">
        <f>Y31+Z31</f>
        <v>340</v>
      </c>
      <c r="Z32" s="46"/>
      <c r="AA32" s="6"/>
      <c r="AB32" s="2"/>
      <c r="AC32" s="1">
        <f>Q32+S32+U32+W32+Y32</f>
        <v>6800</v>
      </c>
      <c r="AE32" s="9" t="s">
        <v>0</v>
      </c>
      <c r="AF32" s="47">
        <f>IFERROR(B32/Q32,"N.A.")</f>
        <v>5465.333333333333</v>
      </c>
      <c r="AG32" s="48"/>
      <c r="AH32" s="47">
        <f>IFERROR(D32/S32,"N.A.")</f>
        <v>1075</v>
      </c>
      <c r="AI32" s="48"/>
      <c r="AJ32" s="47">
        <f>IFERROR(F32/U32,"N.A.")</f>
        <v>5590</v>
      </c>
      <c r="AK32" s="48"/>
      <c r="AL32" s="47">
        <f>IFERROR(H32/W32,"N.A.")</f>
        <v>5580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4990.25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>
        <v>614040</v>
      </c>
      <c r="I39" s="4"/>
      <c r="J39" s="4"/>
      <c r="K39" s="4"/>
      <c r="L39" s="3">
        <f t="shared" ref="L39:M43" si="9">B39+D39+F39+H39+J39</f>
        <v>614040</v>
      </c>
      <c r="M39" s="3">
        <f t="shared" si="9"/>
        <v>0</v>
      </c>
      <c r="N39" s="26">
        <f>L39+M39</f>
        <v>614040</v>
      </c>
      <c r="P39" s="7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340</v>
      </c>
      <c r="X39" s="4">
        <v>0</v>
      </c>
      <c r="Y39" s="4">
        <v>0</v>
      </c>
      <c r="Z39" s="4">
        <v>0</v>
      </c>
      <c r="AA39" s="3">
        <f t="shared" ref="AA39:AB43" si="10">Q39+S39+U39+W39+Y39</f>
        <v>340</v>
      </c>
      <c r="AB39" s="3">
        <f t="shared" si="10"/>
        <v>0</v>
      </c>
      <c r="AC39" s="26">
        <f>AA39+AB39</f>
        <v>340</v>
      </c>
      <c r="AE39" s="7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1806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1806</v>
      </c>
      <c r="AQ39" s="4" t="str">
        <f t="shared" si="11"/>
        <v>N.A.</v>
      </c>
      <c r="AR39" s="26">
        <f t="shared" si="11"/>
        <v>1806</v>
      </c>
    </row>
    <row r="40" spans="1:44" ht="15.75" customHeight="1" thickBot="1" x14ac:dyDescent="0.3">
      <c r="A40" s="7" t="s">
        <v>13</v>
      </c>
      <c r="B40" s="4">
        <v>964920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964920</v>
      </c>
      <c r="M40" s="3">
        <f t="shared" si="9"/>
        <v>0</v>
      </c>
      <c r="N40" s="26">
        <f>L40+M40</f>
        <v>964920</v>
      </c>
      <c r="P40" s="7" t="s">
        <v>13</v>
      </c>
      <c r="Q40" s="4">
        <v>340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340</v>
      </c>
      <c r="AB40" s="3">
        <f t="shared" si="10"/>
        <v>0</v>
      </c>
      <c r="AC40" s="26">
        <f>AA40+AB40</f>
        <v>340</v>
      </c>
      <c r="AE40" s="7" t="s">
        <v>13</v>
      </c>
      <c r="AF40" s="4">
        <f t="shared" si="11"/>
        <v>2838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2838</v>
      </c>
      <c r="AQ40" s="4" t="str">
        <f t="shared" si="11"/>
        <v>N.A.</v>
      </c>
      <c r="AR40" s="26">
        <f t="shared" si="11"/>
        <v>2838</v>
      </c>
    </row>
    <row r="41" spans="1:44" ht="15.75" customHeight="1" thickBot="1" x14ac:dyDescent="0.3">
      <c r="A41" s="7" t="s">
        <v>14</v>
      </c>
      <c r="B41" s="4">
        <v>1634040</v>
      </c>
      <c r="C41" s="4">
        <v>3740000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1634040</v>
      </c>
      <c r="M41" s="3">
        <f t="shared" si="9"/>
        <v>3740000</v>
      </c>
      <c r="N41" s="26">
        <f>L41+M41</f>
        <v>5374040</v>
      </c>
      <c r="P41" s="7" t="s">
        <v>14</v>
      </c>
      <c r="Q41" s="4">
        <v>680</v>
      </c>
      <c r="R41" s="4">
        <v>1360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680</v>
      </c>
      <c r="AB41" s="3">
        <f t="shared" si="10"/>
        <v>1360</v>
      </c>
      <c r="AC41" s="26">
        <f>AA41+AB41</f>
        <v>2040</v>
      </c>
      <c r="AE41" s="7" t="s">
        <v>14</v>
      </c>
      <c r="AF41" s="4">
        <f t="shared" si="11"/>
        <v>2403</v>
      </c>
      <c r="AG41" s="4">
        <f t="shared" si="11"/>
        <v>2750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2403</v>
      </c>
      <c r="AQ41" s="4">
        <f t="shared" si="11"/>
        <v>2750</v>
      </c>
      <c r="AR41" s="26">
        <f t="shared" si="11"/>
        <v>2634.3333333333335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2598960</v>
      </c>
      <c r="C43" s="4">
        <v>3740000</v>
      </c>
      <c r="D43" s="4"/>
      <c r="E43" s="4"/>
      <c r="F43" s="4"/>
      <c r="G43" s="4"/>
      <c r="H43" s="4">
        <v>614040</v>
      </c>
      <c r="I43" s="4"/>
      <c r="J43" s="4"/>
      <c r="K43" s="4"/>
      <c r="L43" s="3">
        <f t="shared" si="9"/>
        <v>3213000</v>
      </c>
      <c r="M43" s="3">
        <f t="shared" si="9"/>
        <v>3740000</v>
      </c>
      <c r="N43" s="26"/>
      <c r="P43" s="8" t="s">
        <v>16</v>
      </c>
      <c r="Q43" s="4">
        <v>1020</v>
      </c>
      <c r="R43" s="4">
        <v>1360</v>
      </c>
      <c r="S43" s="4">
        <v>0</v>
      </c>
      <c r="T43" s="4">
        <v>0</v>
      </c>
      <c r="U43" s="4">
        <v>0</v>
      </c>
      <c r="V43" s="4">
        <v>0</v>
      </c>
      <c r="W43" s="4">
        <v>340</v>
      </c>
      <c r="X43" s="4">
        <v>0</v>
      </c>
      <c r="Y43" s="4">
        <v>0</v>
      </c>
      <c r="Z43" s="4">
        <v>0</v>
      </c>
      <c r="AA43" s="3">
        <f t="shared" si="10"/>
        <v>1360</v>
      </c>
      <c r="AB43" s="3">
        <f t="shared" si="10"/>
        <v>1360</v>
      </c>
      <c r="AC43" s="26"/>
      <c r="AE43" s="8" t="s">
        <v>16</v>
      </c>
      <c r="AF43" s="4">
        <f t="shared" ref="AF43:AQ43" si="12">IFERROR(B43/Q43, "N.A.")</f>
        <v>2548</v>
      </c>
      <c r="AG43" s="4">
        <f t="shared" si="12"/>
        <v>2750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1806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2362.5</v>
      </c>
      <c r="AQ43" s="4">
        <f t="shared" si="12"/>
        <v>2750</v>
      </c>
      <c r="AR43" s="26"/>
    </row>
    <row r="44" spans="1:44" ht="15.75" thickBot="1" x14ac:dyDescent="0.3">
      <c r="A44" s="9" t="s">
        <v>0</v>
      </c>
      <c r="B44" s="45">
        <f>B43+C43</f>
        <v>6338960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614040</v>
      </c>
      <c r="I44" s="46"/>
      <c r="J44" s="45">
        <f>J43+K43</f>
        <v>0</v>
      </c>
      <c r="K44" s="46"/>
      <c r="L44" s="6"/>
      <c r="M44" s="2"/>
      <c r="N44" s="1">
        <f>B44+D44+F44+H44+J44</f>
        <v>6953000</v>
      </c>
      <c r="P44" s="9" t="s">
        <v>0</v>
      </c>
      <c r="Q44" s="45">
        <f>Q43+R43</f>
        <v>2380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340</v>
      </c>
      <c r="X44" s="46"/>
      <c r="Y44" s="45">
        <f>Y43+Z43</f>
        <v>0</v>
      </c>
      <c r="Z44" s="46"/>
      <c r="AA44" s="6"/>
      <c r="AB44" s="2"/>
      <c r="AC44" s="1">
        <f>Q44+S44+U44+W44+Y44</f>
        <v>2720</v>
      </c>
      <c r="AE44" s="9" t="s">
        <v>0</v>
      </c>
      <c r="AF44" s="47">
        <f>IFERROR(B44/Q44,"N.A.")</f>
        <v>2663.4285714285716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>
        <f>IFERROR(H44/W44,"N.A.")</f>
        <v>1806</v>
      </c>
      <c r="AM44" s="48"/>
      <c r="AN44" s="47" t="str">
        <f>IFERROR(J44/Y44,"N.A.")</f>
        <v>N.A.</v>
      </c>
      <c r="AO44" s="48"/>
      <c r="AP44" s="6"/>
      <c r="AQ44" s="2"/>
      <c r="AR44" s="27">
        <f>IFERROR(N44/AC44, "N.A.")</f>
        <v>2556.25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  <c r="B9" s="12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17549746</v>
      </c>
      <c r="C15" s="4"/>
      <c r="D15" s="4">
        <v>8751994.9999999981</v>
      </c>
      <c r="E15" s="4"/>
      <c r="F15" s="4">
        <v>26261115.000000007</v>
      </c>
      <c r="G15" s="4"/>
      <c r="H15" s="4">
        <v>53703053.000000007</v>
      </c>
      <c r="I15" s="4"/>
      <c r="J15" s="4">
        <v>0</v>
      </c>
      <c r="K15" s="4"/>
      <c r="L15" s="3">
        <f t="shared" ref="L15:M19" si="0">B15+D15+F15+H15+J15</f>
        <v>106265909.00000001</v>
      </c>
      <c r="M15" s="3">
        <f t="shared" si="0"/>
        <v>0</v>
      </c>
      <c r="N15" s="26">
        <f>L15+M15</f>
        <v>106265909.00000001</v>
      </c>
      <c r="P15" s="7" t="s">
        <v>12</v>
      </c>
      <c r="Q15" s="4">
        <v>5455</v>
      </c>
      <c r="R15" s="4">
        <v>0</v>
      </c>
      <c r="S15" s="4">
        <v>2280</v>
      </c>
      <c r="T15" s="4">
        <v>0</v>
      </c>
      <c r="U15" s="4">
        <v>5577</v>
      </c>
      <c r="V15" s="4">
        <v>0</v>
      </c>
      <c r="W15" s="4">
        <v>21643</v>
      </c>
      <c r="X15" s="4">
        <v>0</v>
      </c>
      <c r="Y15" s="4">
        <v>4093</v>
      </c>
      <c r="Z15" s="4">
        <v>0</v>
      </c>
      <c r="AA15" s="3">
        <f t="shared" ref="AA15:AB19" si="1">Q15+S15+U15+W15+Y15</f>
        <v>39048</v>
      </c>
      <c r="AB15" s="3">
        <f t="shared" si="1"/>
        <v>0</v>
      </c>
      <c r="AC15" s="26">
        <f>AA15+AB15</f>
        <v>39048</v>
      </c>
      <c r="AE15" s="7" t="s">
        <v>12</v>
      </c>
      <c r="AF15" s="4">
        <f t="shared" ref="AF15:AR18" si="2">IFERROR(B15/Q15, "N.A.")</f>
        <v>3217.1853345554537</v>
      </c>
      <c r="AG15" s="4" t="str">
        <f t="shared" si="2"/>
        <v>N.A.</v>
      </c>
      <c r="AH15" s="4">
        <f t="shared" si="2"/>
        <v>3838.5942982456131</v>
      </c>
      <c r="AI15" s="4" t="str">
        <f t="shared" si="2"/>
        <v>N.A.</v>
      </c>
      <c r="AJ15" s="4">
        <f t="shared" si="2"/>
        <v>4708.8246369015615</v>
      </c>
      <c r="AK15" s="4" t="str">
        <f t="shared" si="2"/>
        <v>N.A.</v>
      </c>
      <c r="AL15" s="4">
        <f t="shared" si="2"/>
        <v>2481.3128032158206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2721.4174605613607</v>
      </c>
      <c r="AQ15" s="4" t="str">
        <f t="shared" si="2"/>
        <v>N.A.</v>
      </c>
      <c r="AR15" s="26">
        <f t="shared" si="2"/>
        <v>2721.4174605613607</v>
      </c>
    </row>
    <row r="16" spans="1:44" ht="15.75" customHeight="1" thickBot="1" x14ac:dyDescent="0.3">
      <c r="A16" s="7" t="s">
        <v>13</v>
      </c>
      <c r="B16" s="4">
        <v>12534063</v>
      </c>
      <c r="C16" s="4">
        <v>2013680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12534063</v>
      </c>
      <c r="M16" s="3">
        <f t="shared" si="0"/>
        <v>2013680</v>
      </c>
      <c r="N16" s="26">
        <f>L16+M16</f>
        <v>14547743</v>
      </c>
      <c r="P16" s="7" t="s">
        <v>13</v>
      </c>
      <c r="Q16" s="4">
        <v>6656</v>
      </c>
      <c r="R16" s="4">
        <v>1293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6656</v>
      </c>
      <c r="AB16" s="3">
        <f t="shared" si="1"/>
        <v>1293</v>
      </c>
      <c r="AC16" s="26">
        <f>AA16+AB16</f>
        <v>7949</v>
      </c>
      <c r="AE16" s="7" t="s">
        <v>13</v>
      </c>
      <c r="AF16" s="4">
        <f t="shared" si="2"/>
        <v>1883.1224459134614</v>
      </c>
      <c r="AG16" s="4">
        <f t="shared" si="2"/>
        <v>1557.3704563031708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1883.1224459134614</v>
      </c>
      <c r="AQ16" s="4">
        <f t="shared" si="2"/>
        <v>1557.3704563031708</v>
      </c>
      <c r="AR16" s="26">
        <f t="shared" si="2"/>
        <v>1830.1349855327715</v>
      </c>
    </row>
    <row r="17" spans="1:44" ht="15.75" customHeight="1" thickBot="1" x14ac:dyDescent="0.3">
      <c r="A17" s="7" t="s">
        <v>14</v>
      </c>
      <c r="B17" s="4">
        <v>73485640</v>
      </c>
      <c r="C17" s="4">
        <v>468006258.00000006</v>
      </c>
      <c r="D17" s="4">
        <v>18173984</v>
      </c>
      <c r="E17" s="4">
        <v>7814530</v>
      </c>
      <c r="F17" s="4"/>
      <c r="G17" s="4">
        <v>40209079.999999985</v>
      </c>
      <c r="H17" s="4"/>
      <c r="I17" s="4">
        <v>15536690</v>
      </c>
      <c r="J17" s="4">
        <v>0</v>
      </c>
      <c r="K17" s="4"/>
      <c r="L17" s="3">
        <f t="shared" si="0"/>
        <v>91659624</v>
      </c>
      <c r="M17" s="3">
        <f t="shared" si="0"/>
        <v>531566558.00000006</v>
      </c>
      <c r="N17" s="26">
        <f>L17+M17</f>
        <v>623226182</v>
      </c>
      <c r="P17" s="7" t="s">
        <v>14</v>
      </c>
      <c r="Q17" s="4">
        <v>20496</v>
      </c>
      <c r="R17" s="4">
        <v>68304</v>
      </c>
      <c r="S17" s="4">
        <v>4698</v>
      </c>
      <c r="T17" s="4">
        <v>315</v>
      </c>
      <c r="U17" s="4">
        <v>0</v>
      </c>
      <c r="V17" s="4">
        <v>4532</v>
      </c>
      <c r="W17" s="4">
        <v>0</v>
      </c>
      <c r="X17" s="4">
        <v>4240</v>
      </c>
      <c r="Y17" s="4">
        <v>3388</v>
      </c>
      <c r="Z17" s="4">
        <v>0</v>
      </c>
      <c r="AA17" s="3">
        <f t="shared" si="1"/>
        <v>28582</v>
      </c>
      <c r="AB17" s="3">
        <f t="shared" si="1"/>
        <v>77391</v>
      </c>
      <c r="AC17" s="26">
        <f>AA17+AB17</f>
        <v>105973</v>
      </c>
      <c r="AE17" s="7" t="s">
        <v>14</v>
      </c>
      <c r="AF17" s="4">
        <f t="shared" si="2"/>
        <v>3585.3649492583918</v>
      </c>
      <c r="AG17" s="4">
        <f t="shared" si="2"/>
        <v>6851.813334504569</v>
      </c>
      <c r="AH17" s="4">
        <f t="shared" si="2"/>
        <v>3868.4512558535548</v>
      </c>
      <c r="AI17" s="4">
        <f t="shared" si="2"/>
        <v>24808.031746031746</v>
      </c>
      <c r="AJ17" s="4" t="str">
        <f t="shared" si="2"/>
        <v>N.A.</v>
      </c>
      <c r="AK17" s="4">
        <f t="shared" si="2"/>
        <v>8872.2594880847282</v>
      </c>
      <c r="AL17" s="4" t="str">
        <f t="shared" si="2"/>
        <v>N.A.</v>
      </c>
      <c r="AM17" s="4">
        <f t="shared" si="2"/>
        <v>3664.3136792452829</v>
      </c>
      <c r="AN17" s="4">
        <f t="shared" si="2"/>
        <v>0</v>
      </c>
      <c r="AO17" s="4" t="str">
        <f t="shared" si="2"/>
        <v>N.A.</v>
      </c>
      <c r="AP17" s="4">
        <f t="shared" si="2"/>
        <v>3206.9002868938492</v>
      </c>
      <c r="AQ17" s="4">
        <f t="shared" si="2"/>
        <v>6868.5836595986621</v>
      </c>
      <c r="AR17" s="26">
        <f t="shared" si="2"/>
        <v>5880.9902711067916</v>
      </c>
    </row>
    <row r="18" spans="1:44" ht="15.75" customHeight="1" thickBot="1" x14ac:dyDescent="0.3">
      <c r="A18" s="7" t="s">
        <v>15</v>
      </c>
      <c r="B18" s="4">
        <v>7810266</v>
      </c>
      <c r="C18" s="4">
        <v>2464040.0000000005</v>
      </c>
      <c r="D18" s="4">
        <v>2500840</v>
      </c>
      <c r="E18" s="4">
        <v>181890</v>
      </c>
      <c r="F18" s="4"/>
      <c r="G18" s="4">
        <v>3647553</v>
      </c>
      <c r="H18" s="4">
        <v>3004912.9999999991</v>
      </c>
      <c r="I18" s="4"/>
      <c r="J18" s="4">
        <v>0</v>
      </c>
      <c r="K18" s="4"/>
      <c r="L18" s="3">
        <f t="shared" si="0"/>
        <v>13316019</v>
      </c>
      <c r="M18" s="3">
        <f t="shared" si="0"/>
        <v>6293483</v>
      </c>
      <c r="N18" s="26">
        <f>L18+M18</f>
        <v>19609502</v>
      </c>
      <c r="P18" s="7" t="s">
        <v>15</v>
      </c>
      <c r="Q18" s="4">
        <v>3255</v>
      </c>
      <c r="R18" s="4">
        <v>533</v>
      </c>
      <c r="S18" s="4">
        <v>696</v>
      </c>
      <c r="T18" s="4">
        <v>47</v>
      </c>
      <c r="U18" s="4">
        <v>0</v>
      </c>
      <c r="V18" s="4">
        <v>1986</v>
      </c>
      <c r="W18" s="4">
        <v>5900</v>
      </c>
      <c r="X18" s="4">
        <v>0</v>
      </c>
      <c r="Y18" s="4">
        <v>1042</v>
      </c>
      <c r="Z18" s="4">
        <v>0</v>
      </c>
      <c r="AA18" s="3">
        <f t="shared" si="1"/>
        <v>10893</v>
      </c>
      <c r="AB18" s="3">
        <f t="shared" si="1"/>
        <v>2566</v>
      </c>
      <c r="AC18" s="26">
        <f>AA18+AB18</f>
        <v>13459</v>
      </c>
      <c r="AE18" s="7" t="s">
        <v>15</v>
      </c>
      <c r="AF18" s="4">
        <f t="shared" si="2"/>
        <v>2399.4672811059909</v>
      </c>
      <c r="AG18" s="4">
        <f t="shared" si="2"/>
        <v>4622.9643527204507</v>
      </c>
      <c r="AH18" s="4">
        <f t="shared" si="2"/>
        <v>3593.1609195402298</v>
      </c>
      <c r="AI18" s="4">
        <f t="shared" si="2"/>
        <v>3870</v>
      </c>
      <c r="AJ18" s="4" t="str">
        <f t="shared" si="2"/>
        <v>N.A.</v>
      </c>
      <c r="AK18" s="4">
        <f t="shared" si="2"/>
        <v>1836.6329305135951</v>
      </c>
      <c r="AL18" s="4">
        <f t="shared" si="2"/>
        <v>509.30728813559307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1222.4381713026714</v>
      </c>
      <c r="AQ18" s="4">
        <f t="shared" si="2"/>
        <v>2452.6434138737336</v>
      </c>
      <c r="AR18" s="26">
        <f t="shared" si="2"/>
        <v>1456.9806077717512</v>
      </c>
    </row>
    <row r="19" spans="1:44" ht="15.75" customHeight="1" thickBot="1" x14ac:dyDescent="0.3">
      <c r="A19" s="8" t="s">
        <v>16</v>
      </c>
      <c r="B19" s="4">
        <v>111379715.00000001</v>
      </c>
      <c r="C19" s="4">
        <v>472483977.9999997</v>
      </c>
      <c r="D19" s="4">
        <v>29426819.000000007</v>
      </c>
      <c r="E19" s="4">
        <v>7996420</v>
      </c>
      <c r="F19" s="4">
        <v>26261115.000000007</v>
      </c>
      <c r="G19" s="4">
        <v>43856633.000000007</v>
      </c>
      <c r="H19" s="4">
        <v>56707965.99999994</v>
      </c>
      <c r="I19" s="4">
        <v>15536690</v>
      </c>
      <c r="J19" s="4">
        <v>0</v>
      </c>
      <c r="K19" s="4"/>
      <c r="L19" s="3">
        <f t="shared" si="0"/>
        <v>223775614.99999997</v>
      </c>
      <c r="M19" s="3">
        <f t="shared" si="0"/>
        <v>539873720.99999976</v>
      </c>
      <c r="N19" s="26"/>
      <c r="P19" s="8" t="s">
        <v>16</v>
      </c>
      <c r="Q19" s="4">
        <v>35862</v>
      </c>
      <c r="R19" s="4">
        <v>70130</v>
      </c>
      <c r="S19" s="4">
        <v>7674</v>
      </c>
      <c r="T19" s="4">
        <v>362</v>
      </c>
      <c r="U19" s="4">
        <v>5577</v>
      </c>
      <c r="V19" s="4">
        <v>6518</v>
      </c>
      <c r="W19" s="4">
        <v>27543</v>
      </c>
      <c r="X19" s="4">
        <v>4240</v>
      </c>
      <c r="Y19" s="4">
        <v>8523</v>
      </c>
      <c r="Z19" s="4">
        <v>0</v>
      </c>
      <c r="AA19" s="3">
        <f t="shared" si="1"/>
        <v>85179</v>
      </c>
      <c r="AB19" s="3">
        <f t="shared" si="1"/>
        <v>81250</v>
      </c>
      <c r="AC19" s="26"/>
      <c r="AE19" s="8" t="s">
        <v>16</v>
      </c>
      <c r="AF19" s="4">
        <f t="shared" ref="AF19:AQ19" si="3">IFERROR(B19/Q19, "N.A.")</f>
        <v>3105.7864870893986</v>
      </c>
      <c r="AG19" s="4">
        <f t="shared" si="3"/>
        <v>6737.2590617424739</v>
      </c>
      <c r="AH19" s="4">
        <f t="shared" si="3"/>
        <v>3834.6128485796203</v>
      </c>
      <c r="AI19" s="4">
        <f t="shared" si="3"/>
        <v>22089.558011049725</v>
      </c>
      <c r="AJ19" s="4">
        <f t="shared" si="3"/>
        <v>4708.8246369015615</v>
      </c>
      <c r="AK19" s="4">
        <f t="shared" si="3"/>
        <v>6728.5414237496179</v>
      </c>
      <c r="AL19" s="4">
        <f t="shared" si="3"/>
        <v>2058.8885016156532</v>
      </c>
      <c r="AM19" s="4">
        <f t="shared" si="3"/>
        <v>3664.3136792452829</v>
      </c>
      <c r="AN19" s="4">
        <f t="shared" si="3"/>
        <v>0</v>
      </c>
      <c r="AO19" s="4" t="str">
        <f t="shared" si="3"/>
        <v>N.A.</v>
      </c>
      <c r="AP19" s="4">
        <f t="shared" si="3"/>
        <v>2627.1218845020485</v>
      </c>
      <c r="AQ19" s="4">
        <f t="shared" si="3"/>
        <v>6644.5996430769201</v>
      </c>
      <c r="AR19" s="26"/>
    </row>
    <row r="20" spans="1:44" ht="15.75" thickBot="1" x14ac:dyDescent="0.3">
      <c r="A20" s="9" t="s">
        <v>0</v>
      </c>
      <c r="B20" s="45">
        <f>B19+C19</f>
        <v>583863692.99999976</v>
      </c>
      <c r="C20" s="46"/>
      <c r="D20" s="45">
        <f>D19+E19</f>
        <v>37423239.000000007</v>
      </c>
      <c r="E20" s="46"/>
      <c r="F20" s="45">
        <f>F19+G19</f>
        <v>70117748.000000015</v>
      </c>
      <c r="G20" s="46"/>
      <c r="H20" s="45">
        <f>H19+I19</f>
        <v>72244655.99999994</v>
      </c>
      <c r="I20" s="46"/>
      <c r="J20" s="45">
        <f>J19+K19</f>
        <v>0</v>
      </c>
      <c r="K20" s="46"/>
      <c r="L20" s="6"/>
      <c r="M20" s="2"/>
      <c r="N20" s="1">
        <f>B20+D20+F20+H20+J20</f>
        <v>763649335.99999976</v>
      </c>
      <c r="P20" s="9" t="s">
        <v>0</v>
      </c>
      <c r="Q20" s="45">
        <f>Q19+R19</f>
        <v>105992</v>
      </c>
      <c r="R20" s="46"/>
      <c r="S20" s="45">
        <f>S19+T19</f>
        <v>8036</v>
      </c>
      <c r="T20" s="46"/>
      <c r="U20" s="45">
        <f>U19+V19</f>
        <v>12095</v>
      </c>
      <c r="V20" s="46"/>
      <c r="W20" s="45">
        <f>W19+X19</f>
        <v>31783</v>
      </c>
      <c r="X20" s="46"/>
      <c r="Y20" s="45">
        <f>Y19+Z19</f>
        <v>8523</v>
      </c>
      <c r="Z20" s="46"/>
      <c r="AA20" s="6"/>
      <c r="AB20" s="2"/>
      <c r="AC20" s="1">
        <f>Q20+S20+U20+W20+Y20</f>
        <v>166429</v>
      </c>
      <c r="AE20" s="9" t="s">
        <v>0</v>
      </c>
      <c r="AF20" s="47">
        <f>IFERROR(B20/Q20,"N.A.")</f>
        <v>5508.5637878330417</v>
      </c>
      <c r="AG20" s="48"/>
      <c r="AH20" s="47">
        <f>IFERROR(D20/S20,"N.A.")</f>
        <v>4656.9486062717779</v>
      </c>
      <c r="AI20" s="48"/>
      <c r="AJ20" s="47">
        <f>IFERROR(F20/U20,"N.A.")</f>
        <v>5797.2507647788352</v>
      </c>
      <c r="AK20" s="48"/>
      <c r="AL20" s="47">
        <f>IFERROR(H20/W20,"N.A.")</f>
        <v>2273.0596859956563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4588.4391301996629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14611756.000000002</v>
      </c>
      <c r="C27" s="4"/>
      <c r="D27" s="4">
        <v>8628995</v>
      </c>
      <c r="E27" s="4"/>
      <c r="F27" s="4">
        <v>24410805</v>
      </c>
      <c r="G27" s="4"/>
      <c r="H27" s="4">
        <v>32743074.000000004</v>
      </c>
      <c r="I27" s="4"/>
      <c r="J27" s="4">
        <v>0</v>
      </c>
      <c r="K27" s="4"/>
      <c r="L27" s="3">
        <f t="shared" ref="L27:M31" si="4">B27+D27+F27+H27+J27</f>
        <v>80394630</v>
      </c>
      <c r="M27" s="3">
        <f t="shared" si="4"/>
        <v>0</v>
      </c>
      <c r="N27" s="26">
        <f>L27+M27</f>
        <v>80394630</v>
      </c>
      <c r="P27" s="7" t="s">
        <v>12</v>
      </c>
      <c r="Q27" s="4">
        <v>3699</v>
      </c>
      <c r="R27" s="4">
        <v>0</v>
      </c>
      <c r="S27" s="4">
        <v>2198</v>
      </c>
      <c r="T27" s="4">
        <v>0</v>
      </c>
      <c r="U27" s="4">
        <v>4689</v>
      </c>
      <c r="V27" s="4">
        <v>0</v>
      </c>
      <c r="W27" s="4">
        <v>10525</v>
      </c>
      <c r="X27" s="4">
        <v>0</v>
      </c>
      <c r="Y27" s="4">
        <v>1459</v>
      </c>
      <c r="Z27" s="4">
        <v>0</v>
      </c>
      <c r="AA27" s="3">
        <f t="shared" ref="AA27:AB31" si="5">Q27+S27+U27+W27+Y27</f>
        <v>22570</v>
      </c>
      <c r="AB27" s="3">
        <f t="shared" si="5"/>
        <v>0</v>
      </c>
      <c r="AC27" s="26">
        <f>AA27+AB27</f>
        <v>22570</v>
      </c>
      <c r="AE27" s="7" t="s">
        <v>12</v>
      </c>
      <c r="AF27" s="4">
        <f t="shared" ref="AF27:AR30" si="6">IFERROR(B27/Q27, "N.A.")</f>
        <v>3950.1908623952427</v>
      </c>
      <c r="AG27" s="4" t="str">
        <f t="shared" si="6"/>
        <v>N.A.</v>
      </c>
      <c r="AH27" s="4">
        <f t="shared" si="6"/>
        <v>3925.8393994540493</v>
      </c>
      <c r="AI27" s="4" t="str">
        <f t="shared" si="6"/>
        <v>N.A.</v>
      </c>
      <c r="AJ27" s="4">
        <f t="shared" si="6"/>
        <v>5205.9724888035826</v>
      </c>
      <c r="AK27" s="4" t="str">
        <f t="shared" si="6"/>
        <v>N.A.</v>
      </c>
      <c r="AL27" s="4">
        <f t="shared" si="6"/>
        <v>3110.9809026128269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3562.0128489144881</v>
      </c>
      <c r="AQ27" s="4" t="str">
        <f t="shared" si="6"/>
        <v>N.A.</v>
      </c>
      <c r="AR27" s="26">
        <f t="shared" si="6"/>
        <v>3562.0128489144881</v>
      </c>
    </row>
    <row r="28" spans="1:44" ht="15.75" customHeight="1" thickBot="1" x14ac:dyDescent="0.3">
      <c r="A28" s="7" t="s">
        <v>13</v>
      </c>
      <c r="B28" s="4">
        <v>3473075</v>
      </c>
      <c r="C28" s="4">
        <v>289820</v>
      </c>
      <c r="D28" s="4"/>
      <c r="E28" s="4"/>
      <c r="F28" s="4"/>
      <c r="G28" s="4"/>
      <c r="H28" s="4"/>
      <c r="I28" s="4"/>
      <c r="J28" s="4"/>
      <c r="K28" s="4"/>
      <c r="L28" s="3">
        <f t="shared" si="4"/>
        <v>3473075</v>
      </c>
      <c r="M28" s="3">
        <f t="shared" si="4"/>
        <v>289820</v>
      </c>
      <c r="N28" s="26">
        <f>L28+M28</f>
        <v>3762895</v>
      </c>
      <c r="P28" s="7" t="s">
        <v>13</v>
      </c>
      <c r="Q28" s="4">
        <v>1220</v>
      </c>
      <c r="R28" s="4">
        <v>108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1220</v>
      </c>
      <c r="AB28" s="3">
        <f t="shared" si="5"/>
        <v>108</v>
      </c>
      <c r="AC28" s="26">
        <f>AA28+AB28</f>
        <v>1328</v>
      </c>
      <c r="AE28" s="7" t="s">
        <v>13</v>
      </c>
      <c r="AF28" s="4">
        <f t="shared" si="6"/>
        <v>2846.782786885246</v>
      </c>
      <c r="AG28" s="4">
        <f t="shared" si="6"/>
        <v>2683.5185185185187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2846.782786885246</v>
      </c>
      <c r="AQ28" s="4">
        <f t="shared" si="6"/>
        <v>2683.5185185185187</v>
      </c>
      <c r="AR28" s="26">
        <f t="shared" si="6"/>
        <v>2833.5052710843374</v>
      </c>
    </row>
    <row r="29" spans="1:44" ht="15.75" customHeight="1" thickBot="1" x14ac:dyDescent="0.3">
      <c r="A29" s="7" t="s">
        <v>14</v>
      </c>
      <c r="B29" s="4">
        <v>48473253.999999993</v>
      </c>
      <c r="C29" s="4">
        <v>301743068.99999994</v>
      </c>
      <c r="D29" s="4">
        <v>11749914.000000002</v>
      </c>
      <c r="E29" s="4">
        <v>7814530</v>
      </c>
      <c r="F29" s="4"/>
      <c r="G29" s="4">
        <v>36378100.000000007</v>
      </c>
      <c r="H29" s="4"/>
      <c r="I29" s="4">
        <v>11274850</v>
      </c>
      <c r="J29" s="4">
        <v>0</v>
      </c>
      <c r="K29" s="4"/>
      <c r="L29" s="3">
        <f t="shared" si="4"/>
        <v>60223167.999999993</v>
      </c>
      <c r="M29" s="3">
        <f t="shared" si="4"/>
        <v>357210548.99999994</v>
      </c>
      <c r="N29" s="26">
        <f>L29+M29</f>
        <v>417433716.99999994</v>
      </c>
      <c r="P29" s="7" t="s">
        <v>14</v>
      </c>
      <c r="Q29" s="4">
        <v>11433</v>
      </c>
      <c r="R29" s="4">
        <v>42179</v>
      </c>
      <c r="S29" s="4">
        <v>3285</v>
      </c>
      <c r="T29" s="4">
        <v>315</v>
      </c>
      <c r="U29" s="4">
        <v>0</v>
      </c>
      <c r="V29" s="4">
        <v>3204</v>
      </c>
      <c r="W29" s="4">
        <v>0</v>
      </c>
      <c r="X29" s="4">
        <v>2437</v>
      </c>
      <c r="Y29" s="4">
        <v>1112</v>
      </c>
      <c r="Z29" s="4">
        <v>0</v>
      </c>
      <c r="AA29" s="3">
        <f t="shared" si="5"/>
        <v>15830</v>
      </c>
      <c r="AB29" s="3">
        <f t="shared" si="5"/>
        <v>48135</v>
      </c>
      <c r="AC29" s="26">
        <f>AA29+AB29</f>
        <v>63965</v>
      </c>
      <c r="AE29" s="7" t="s">
        <v>14</v>
      </c>
      <c r="AF29" s="4">
        <f t="shared" si="6"/>
        <v>4239.7668153590475</v>
      </c>
      <c r="AG29" s="4">
        <f t="shared" si="6"/>
        <v>7153.8696744825611</v>
      </c>
      <c r="AH29" s="4">
        <f t="shared" si="6"/>
        <v>3576.8383561643841</v>
      </c>
      <c r="AI29" s="4">
        <f t="shared" si="6"/>
        <v>24808.031746031746</v>
      </c>
      <c r="AJ29" s="4" t="str">
        <f t="shared" si="6"/>
        <v>N.A.</v>
      </c>
      <c r="AK29" s="4">
        <f t="shared" si="6"/>
        <v>11353.963795255933</v>
      </c>
      <c r="AL29" s="4" t="str">
        <f t="shared" si="6"/>
        <v>N.A.</v>
      </c>
      <c r="AM29" s="4">
        <f t="shared" si="6"/>
        <v>4626.5285186704969</v>
      </c>
      <c r="AN29" s="4">
        <f t="shared" si="6"/>
        <v>0</v>
      </c>
      <c r="AO29" s="4" t="str">
        <f t="shared" si="6"/>
        <v>N.A.</v>
      </c>
      <c r="AP29" s="4">
        <f t="shared" si="6"/>
        <v>3804.3694251421348</v>
      </c>
      <c r="AQ29" s="4">
        <f t="shared" si="6"/>
        <v>7421.0148332813951</v>
      </c>
      <c r="AR29" s="26">
        <f t="shared" si="6"/>
        <v>6525.9707183616028</v>
      </c>
    </row>
    <row r="30" spans="1:44" ht="15.75" customHeight="1" thickBot="1" x14ac:dyDescent="0.3">
      <c r="A30" s="7" t="s">
        <v>15</v>
      </c>
      <c r="B30" s="4">
        <v>7676866</v>
      </c>
      <c r="C30" s="4">
        <v>2248040</v>
      </c>
      <c r="D30" s="4">
        <v>2500840</v>
      </c>
      <c r="E30" s="4">
        <v>181890</v>
      </c>
      <c r="F30" s="4"/>
      <c r="G30" s="4">
        <v>3499569</v>
      </c>
      <c r="H30" s="4">
        <v>2942288</v>
      </c>
      <c r="I30" s="4"/>
      <c r="J30" s="4">
        <v>0</v>
      </c>
      <c r="K30" s="4"/>
      <c r="L30" s="3">
        <f t="shared" si="4"/>
        <v>13119994</v>
      </c>
      <c r="M30" s="3">
        <f t="shared" si="4"/>
        <v>5929499</v>
      </c>
      <c r="N30" s="26">
        <f>L30+M30</f>
        <v>19049493</v>
      </c>
      <c r="P30" s="7" t="s">
        <v>15</v>
      </c>
      <c r="Q30" s="4">
        <v>3197</v>
      </c>
      <c r="R30" s="4">
        <v>485</v>
      </c>
      <c r="S30" s="4">
        <v>696</v>
      </c>
      <c r="T30" s="4">
        <v>47</v>
      </c>
      <c r="U30" s="4">
        <v>0</v>
      </c>
      <c r="V30" s="4">
        <v>1938</v>
      </c>
      <c r="W30" s="4">
        <v>5516</v>
      </c>
      <c r="X30" s="4">
        <v>0</v>
      </c>
      <c r="Y30" s="4">
        <v>763</v>
      </c>
      <c r="Z30" s="4">
        <v>0</v>
      </c>
      <c r="AA30" s="3">
        <f t="shared" si="5"/>
        <v>10172</v>
      </c>
      <c r="AB30" s="3">
        <f t="shared" si="5"/>
        <v>2470</v>
      </c>
      <c r="AC30" s="26">
        <f>AA30+AB30</f>
        <v>12642</v>
      </c>
      <c r="AE30" s="7" t="s">
        <v>15</v>
      </c>
      <c r="AF30" s="4">
        <f t="shared" si="6"/>
        <v>2401.2718173287458</v>
      </c>
      <c r="AG30" s="4">
        <f t="shared" si="6"/>
        <v>4635.1340206185569</v>
      </c>
      <c r="AH30" s="4">
        <f t="shared" si="6"/>
        <v>3593.1609195402298</v>
      </c>
      <c r="AI30" s="4">
        <f t="shared" si="6"/>
        <v>3870</v>
      </c>
      <c r="AJ30" s="4" t="str">
        <f t="shared" si="6"/>
        <v>N.A.</v>
      </c>
      <c r="AK30" s="4">
        <f t="shared" si="6"/>
        <v>1805.7631578947369</v>
      </c>
      <c r="AL30" s="4">
        <f t="shared" si="6"/>
        <v>533.40971718636695</v>
      </c>
      <c r="AM30" s="4" t="str">
        <f t="shared" si="6"/>
        <v>N.A.</v>
      </c>
      <c r="AN30" s="4">
        <f t="shared" si="6"/>
        <v>0</v>
      </c>
      <c r="AO30" s="4" t="str">
        <f t="shared" si="6"/>
        <v>N.A.</v>
      </c>
      <c r="AP30" s="4">
        <f t="shared" si="6"/>
        <v>1289.8145890680298</v>
      </c>
      <c r="AQ30" s="4">
        <f t="shared" si="6"/>
        <v>2400.6068825910929</v>
      </c>
      <c r="AR30" s="26">
        <f t="shared" si="6"/>
        <v>1506.8417180825818</v>
      </c>
    </row>
    <row r="31" spans="1:44" ht="15.75" customHeight="1" thickBot="1" x14ac:dyDescent="0.3">
      <c r="A31" s="8" t="s">
        <v>16</v>
      </c>
      <c r="B31" s="4">
        <v>74234951</v>
      </c>
      <c r="C31" s="4">
        <v>304280929</v>
      </c>
      <c r="D31" s="4">
        <v>22879749.000000004</v>
      </c>
      <c r="E31" s="4">
        <v>7996420</v>
      </c>
      <c r="F31" s="4">
        <v>24410805</v>
      </c>
      <c r="G31" s="4">
        <v>39877669.000000007</v>
      </c>
      <c r="H31" s="4">
        <v>35685361.999999993</v>
      </c>
      <c r="I31" s="4">
        <v>11274850</v>
      </c>
      <c r="J31" s="4">
        <v>0</v>
      </c>
      <c r="K31" s="4"/>
      <c r="L31" s="3">
        <f t="shared" si="4"/>
        <v>157210867</v>
      </c>
      <c r="M31" s="3">
        <f t="shared" si="4"/>
        <v>363429868</v>
      </c>
      <c r="N31" s="26"/>
      <c r="P31" s="8" t="s">
        <v>16</v>
      </c>
      <c r="Q31" s="4">
        <v>19549</v>
      </c>
      <c r="R31" s="4">
        <v>42772</v>
      </c>
      <c r="S31" s="4">
        <v>6179</v>
      </c>
      <c r="T31" s="4">
        <v>362</v>
      </c>
      <c r="U31" s="4">
        <v>4689</v>
      </c>
      <c r="V31" s="4">
        <v>5142</v>
      </c>
      <c r="W31" s="4">
        <v>16041</v>
      </c>
      <c r="X31" s="4">
        <v>2437</v>
      </c>
      <c r="Y31" s="4">
        <v>3334</v>
      </c>
      <c r="Z31" s="4">
        <v>0</v>
      </c>
      <c r="AA31" s="3">
        <f t="shared" si="5"/>
        <v>49792</v>
      </c>
      <c r="AB31" s="3">
        <f t="shared" si="5"/>
        <v>50713</v>
      </c>
      <c r="AC31" s="26"/>
      <c r="AE31" s="8" t="s">
        <v>16</v>
      </c>
      <c r="AF31" s="4">
        <f t="shared" ref="AF31:AQ31" si="7">IFERROR(B31/Q31, "N.A.")</f>
        <v>3797.378433679472</v>
      </c>
      <c r="AG31" s="4">
        <f t="shared" si="7"/>
        <v>7114.0215327784535</v>
      </c>
      <c r="AH31" s="4">
        <f t="shared" si="7"/>
        <v>3702.8239197281118</v>
      </c>
      <c r="AI31" s="4">
        <f t="shared" si="7"/>
        <v>22089.558011049725</v>
      </c>
      <c r="AJ31" s="4">
        <f t="shared" si="7"/>
        <v>5205.9724888035826</v>
      </c>
      <c r="AK31" s="4">
        <f t="shared" si="7"/>
        <v>7755.2837417347346</v>
      </c>
      <c r="AL31" s="4">
        <f t="shared" si="7"/>
        <v>2224.6344990960661</v>
      </c>
      <c r="AM31" s="4">
        <f t="shared" si="7"/>
        <v>4626.5285186704969</v>
      </c>
      <c r="AN31" s="4">
        <f t="shared" si="7"/>
        <v>0</v>
      </c>
      <c r="AO31" s="4" t="str">
        <f t="shared" si="7"/>
        <v>N.A.</v>
      </c>
      <c r="AP31" s="4">
        <f t="shared" si="7"/>
        <v>3157.3519240038559</v>
      </c>
      <c r="AQ31" s="4">
        <f t="shared" si="7"/>
        <v>7166.4044327884367</v>
      </c>
      <c r="AR31" s="26"/>
    </row>
    <row r="32" spans="1:44" ht="15.75" thickBot="1" x14ac:dyDescent="0.3">
      <c r="A32" s="9" t="s">
        <v>0</v>
      </c>
      <c r="B32" s="45">
        <f>B31+C31</f>
        <v>378515880</v>
      </c>
      <c r="C32" s="46"/>
      <c r="D32" s="45">
        <f>D31+E31</f>
        <v>30876169.000000004</v>
      </c>
      <c r="E32" s="46"/>
      <c r="F32" s="45">
        <f>F31+G31</f>
        <v>64288474.000000007</v>
      </c>
      <c r="G32" s="46"/>
      <c r="H32" s="45">
        <f>H31+I31</f>
        <v>46960211.999999993</v>
      </c>
      <c r="I32" s="46"/>
      <c r="J32" s="45">
        <f>J31+K31</f>
        <v>0</v>
      </c>
      <c r="K32" s="46"/>
      <c r="L32" s="6"/>
      <c r="M32" s="2"/>
      <c r="N32" s="1">
        <f>B32+D32+F32+H32+J32</f>
        <v>520640735</v>
      </c>
      <c r="P32" s="9" t="s">
        <v>0</v>
      </c>
      <c r="Q32" s="45">
        <f>Q31+R31</f>
        <v>62321</v>
      </c>
      <c r="R32" s="46"/>
      <c r="S32" s="45">
        <f>S31+T31</f>
        <v>6541</v>
      </c>
      <c r="T32" s="46"/>
      <c r="U32" s="45">
        <f>U31+V31</f>
        <v>9831</v>
      </c>
      <c r="V32" s="46"/>
      <c r="W32" s="45">
        <f>W31+X31</f>
        <v>18478</v>
      </c>
      <c r="X32" s="46"/>
      <c r="Y32" s="45">
        <f>Y31+Z31</f>
        <v>3334</v>
      </c>
      <c r="Z32" s="46"/>
      <c r="AA32" s="6"/>
      <c r="AB32" s="2"/>
      <c r="AC32" s="1">
        <f>Q32+S32+U32+W32+Y32</f>
        <v>100505</v>
      </c>
      <c r="AE32" s="9" t="s">
        <v>0</v>
      </c>
      <c r="AF32" s="47">
        <f>IFERROR(B32/Q32,"N.A.")</f>
        <v>6073.649010766836</v>
      </c>
      <c r="AG32" s="48"/>
      <c r="AH32" s="47">
        <f>IFERROR(D32/S32,"N.A.")</f>
        <v>4720.4049839474092</v>
      </c>
      <c r="AI32" s="48"/>
      <c r="AJ32" s="47">
        <f>IFERROR(F32/U32,"N.A.")</f>
        <v>6539.3626284203037</v>
      </c>
      <c r="AK32" s="48"/>
      <c r="AL32" s="47">
        <f>IFERROR(H32/W32,"N.A.")</f>
        <v>2541.4120575819888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5180.2471021342226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2937989.9999999995</v>
      </c>
      <c r="C39" s="4"/>
      <c r="D39" s="4">
        <v>123000</v>
      </c>
      <c r="E39" s="4"/>
      <c r="F39" s="4">
        <v>1850310</v>
      </c>
      <c r="G39" s="4"/>
      <c r="H39" s="4">
        <v>20959979</v>
      </c>
      <c r="I39" s="4"/>
      <c r="J39" s="4">
        <v>0</v>
      </c>
      <c r="K39" s="4"/>
      <c r="L39" s="3">
        <f t="shared" ref="L39:M43" si="8">B39+D39+F39+H39+J39</f>
        <v>25871279</v>
      </c>
      <c r="M39" s="3">
        <f t="shared" si="8"/>
        <v>0</v>
      </c>
      <c r="N39" s="26">
        <f>L39+M39</f>
        <v>25871279</v>
      </c>
      <c r="P39" s="7" t="s">
        <v>12</v>
      </c>
      <c r="Q39" s="4">
        <v>1756</v>
      </c>
      <c r="R39" s="4">
        <v>0</v>
      </c>
      <c r="S39" s="4">
        <v>82</v>
      </c>
      <c r="T39" s="4">
        <v>0</v>
      </c>
      <c r="U39" s="4">
        <v>888</v>
      </c>
      <c r="V39" s="4">
        <v>0</v>
      </c>
      <c r="W39" s="4">
        <v>11118</v>
      </c>
      <c r="X39" s="4">
        <v>0</v>
      </c>
      <c r="Y39" s="4">
        <v>2634</v>
      </c>
      <c r="Z39" s="4">
        <v>0</v>
      </c>
      <c r="AA39" s="3">
        <f t="shared" ref="AA39:AB43" si="9">Q39+S39+U39+W39+Y39</f>
        <v>16478</v>
      </c>
      <c r="AB39" s="3">
        <f t="shared" si="9"/>
        <v>0</v>
      </c>
      <c r="AC39" s="26">
        <f>AA39+AB39</f>
        <v>16478</v>
      </c>
      <c r="AE39" s="7" t="s">
        <v>12</v>
      </c>
      <c r="AF39" s="4">
        <f t="shared" ref="AF39:AR42" si="10">IFERROR(B39/Q39, "N.A.")</f>
        <v>1673.1150341685648</v>
      </c>
      <c r="AG39" s="4" t="str">
        <f t="shared" si="10"/>
        <v>N.A.</v>
      </c>
      <c r="AH39" s="4">
        <f t="shared" si="10"/>
        <v>1500</v>
      </c>
      <c r="AI39" s="4" t="str">
        <f t="shared" si="10"/>
        <v>N.A.</v>
      </c>
      <c r="AJ39" s="4">
        <f t="shared" si="10"/>
        <v>2083.6824324324325</v>
      </c>
      <c r="AK39" s="4" t="str">
        <f t="shared" si="10"/>
        <v>N.A.</v>
      </c>
      <c r="AL39" s="4">
        <f t="shared" si="10"/>
        <v>1885.2292678539307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1570.0497026338148</v>
      </c>
      <c r="AQ39" s="4" t="str">
        <f t="shared" si="10"/>
        <v>N.A.</v>
      </c>
      <c r="AR39" s="26">
        <f t="shared" si="10"/>
        <v>1570.0497026338148</v>
      </c>
    </row>
    <row r="40" spans="1:44" ht="15.75" customHeight="1" thickBot="1" x14ac:dyDescent="0.3">
      <c r="A40" s="7" t="s">
        <v>13</v>
      </c>
      <c r="B40" s="4">
        <v>9060988</v>
      </c>
      <c r="C40" s="4">
        <v>1723860</v>
      </c>
      <c r="D40" s="4"/>
      <c r="E40" s="4"/>
      <c r="F40" s="4"/>
      <c r="G40" s="4"/>
      <c r="H40" s="4"/>
      <c r="I40" s="4"/>
      <c r="J40" s="4"/>
      <c r="K40" s="4"/>
      <c r="L40" s="3">
        <f t="shared" si="8"/>
        <v>9060988</v>
      </c>
      <c r="M40" s="3">
        <f t="shared" si="8"/>
        <v>1723860</v>
      </c>
      <c r="N40" s="26">
        <f>L40+M40</f>
        <v>10784848</v>
      </c>
      <c r="P40" s="7" t="s">
        <v>13</v>
      </c>
      <c r="Q40" s="4">
        <v>5436</v>
      </c>
      <c r="R40" s="4">
        <v>1185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5436</v>
      </c>
      <c r="AB40" s="3">
        <f t="shared" si="9"/>
        <v>1185</v>
      </c>
      <c r="AC40" s="26">
        <f>AA40+AB40</f>
        <v>6621</v>
      </c>
      <c r="AE40" s="7" t="s">
        <v>13</v>
      </c>
      <c r="AF40" s="4">
        <f t="shared" si="10"/>
        <v>1666.8484179543782</v>
      </c>
      <c r="AG40" s="4">
        <f t="shared" si="10"/>
        <v>1454.7341772151899</v>
      </c>
      <c r="AH40" s="4" t="str">
        <f t="shared" si="10"/>
        <v>N.A.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1666.8484179543782</v>
      </c>
      <c r="AQ40" s="4">
        <f t="shared" si="10"/>
        <v>1454.7341772151899</v>
      </c>
      <c r="AR40" s="26">
        <f t="shared" si="10"/>
        <v>1628.8850626793535</v>
      </c>
    </row>
    <row r="41" spans="1:44" ht="15.75" customHeight="1" thickBot="1" x14ac:dyDescent="0.3">
      <c r="A41" s="7" t="s">
        <v>14</v>
      </c>
      <c r="B41" s="4">
        <v>25012386.000000004</v>
      </c>
      <c r="C41" s="4">
        <v>166263189.00000003</v>
      </c>
      <c r="D41" s="4">
        <v>6424070</v>
      </c>
      <c r="E41" s="4"/>
      <c r="F41" s="4"/>
      <c r="G41" s="4">
        <v>3830980</v>
      </c>
      <c r="H41" s="4"/>
      <c r="I41" s="4">
        <v>4261840</v>
      </c>
      <c r="J41" s="4">
        <v>0</v>
      </c>
      <c r="K41" s="4"/>
      <c r="L41" s="3">
        <f t="shared" si="8"/>
        <v>31436456.000000004</v>
      </c>
      <c r="M41" s="3">
        <f t="shared" si="8"/>
        <v>174356009.00000003</v>
      </c>
      <c r="N41" s="26">
        <f>L41+M41</f>
        <v>205792465.00000003</v>
      </c>
      <c r="P41" s="7" t="s">
        <v>14</v>
      </c>
      <c r="Q41" s="4">
        <v>9063</v>
      </c>
      <c r="R41" s="4">
        <v>26125</v>
      </c>
      <c r="S41" s="4">
        <v>1413</v>
      </c>
      <c r="T41" s="4">
        <v>0</v>
      </c>
      <c r="U41" s="4">
        <v>0</v>
      </c>
      <c r="V41" s="4">
        <v>1328</v>
      </c>
      <c r="W41" s="4">
        <v>0</v>
      </c>
      <c r="X41" s="4">
        <v>1803</v>
      </c>
      <c r="Y41" s="4">
        <v>2276</v>
      </c>
      <c r="Z41" s="4">
        <v>0</v>
      </c>
      <c r="AA41" s="3">
        <f t="shared" si="9"/>
        <v>12752</v>
      </c>
      <c r="AB41" s="3">
        <f t="shared" si="9"/>
        <v>29256</v>
      </c>
      <c r="AC41" s="26">
        <f>AA41+AB41</f>
        <v>42008</v>
      </c>
      <c r="AE41" s="7" t="s">
        <v>14</v>
      </c>
      <c r="AF41" s="4">
        <f t="shared" si="10"/>
        <v>2759.8351539225428</v>
      </c>
      <c r="AG41" s="4">
        <f t="shared" si="10"/>
        <v>6364.1412057416283</v>
      </c>
      <c r="AH41" s="4">
        <f t="shared" si="10"/>
        <v>4546.4048124557676</v>
      </c>
      <c r="AI41" s="4" t="str">
        <f t="shared" si="10"/>
        <v>N.A.</v>
      </c>
      <c r="AJ41" s="4" t="str">
        <f t="shared" si="10"/>
        <v>N.A.</v>
      </c>
      <c r="AK41" s="4">
        <f t="shared" si="10"/>
        <v>2884.7740963855422</v>
      </c>
      <c r="AL41" s="4" t="str">
        <f t="shared" si="10"/>
        <v>N.A.</v>
      </c>
      <c r="AM41" s="4">
        <f t="shared" si="10"/>
        <v>2363.7493067110372</v>
      </c>
      <c r="AN41" s="4">
        <f t="shared" si="10"/>
        <v>0</v>
      </c>
      <c r="AO41" s="4" t="str">
        <f t="shared" si="10"/>
        <v>N.A.</v>
      </c>
      <c r="AP41" s="4">
        <f t="shared" si="10"/>
        <v>2465.2176913425346</v>
      </c>
      <c r="AQ41" s="4">
        <f t="shared" si="10"/>
        <v>5959.6667008476907</v>
      </c>
      <c r="AR41" s="26">
        <f t="shared" si="10"/>
        <v>4898.8874738145123</v>
      </c>
    </row>
    <row r="42" spans="1:44" ht="15.75" customHeight="1" thickBot="1" x14ac:dyDescent="0.3">
      <c r="A42" s="7" t="s">
        <v>15</v>
      </c>
      <c r="B42" s="4">
        <v>133400</v>
      </c>
      <c r="C42" s="4">
        <v>216000</v>
      </c>
      <c r="D42" s="4"/>
      <c r="E42" s="4"/>
      <c r="F42" s="4"/>
      <c r="G42" s="4">
        <v>147984</v>
      </c>
      <c r="H42" s="4">
        <v>62625</v>
      </c>
      <c r="I42" s="4"/>
      <c r="J42" s="4">
        <v>0</v>
      </c>
      <c r="K42" s="4"/>
      <c r="L42" s="3">
        <f t="shared" si="8"/>
        <v>196025</v>
      </c>
      <c r="M42" s="3">
        <f t="shared" si="8"/>
        <v>363984</v>
      </c>
      <c r="N42" s="26">
        <f>L42+M42</f>
        <v>560009</v>
      </c>
      <c r="P42" s="7" t="s">
        <v>15</v>
      </c>
      <c r="Q42" s="4">
        <v>58</v>
      </c>
      <c r="R42" s="4">
        <v>48</v>
      </c>
      <c r="S42" s="4">
        <v>0</v>
      </c>
      <c r="T42" s="4">
        <v>0</v>
      </c>
      <c r="U42" s="4">
        <v>0</v>
      </c>
      <c r="V42" s="4">
        <v>48</v>
      </c>
      <c r="W42" s="4">
        <v>384</v>
      </c>
      <c r="X42" s="4">
        <v>0</v>
      </c>
      <c r="Y42" s="4">
        <v>279</v>
      </c>
      <c r="Z42" s="4">
        <v>0</v>
      </c>
      <c r="AA42" s="3">
        <f t="shared" si="9"/>
        <v>721</v>
      </c>
      <c r="AB42" s="3">
        <f t="shared" si="9"/>
        <v>96</v>
      </c>
      <c r="AC42" s="26">
        <f>AA42+AB42</f>
        <v>817</v>
      </c>
      <c r="AE42" s="7" t="s">
        <v>15</v>
      </c>
      <c r="AF42" s="4">
        <f t="shared" si="10"/>
        <v>2300</v>
      </c>
      <c r="AG42" s="4">
        <f t="shared" si="10"/>
        <v>4500</v>
      </c>
      <c r="AH42" s="4" t="str">
        <f t="shared" si="10"/>
        <v>N.A.</v>
      </c>
      <c r="AI42" s="4" t="str">
        <f t="shared" si="10"/>
        <v>N.A.</v>
      </c>
      <c r="AJ42" s="4" t="str">
        <f t="shared" si="10"/>
        <v>N.A.</v>
      </c>
      <c r="AK42" s="4">
        <f t="shared" si="10"/>
        <v>3083</v>
      </c>
      <c r="AL42" s="4">
        <f t="shared" si="10"/>
        <v>163.0859375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271.87933425797502</v>
      </c>
      <c r="AQ42" s="4">
        <f t="shared" si="10"/>
        <v>3791.5</v>
      </c>
      <c r="AR42" s="26">
        <f t="shared" si="10"/>
        <v>685.44553243574046</v>
      </c>
    </row>
    <row r="43" spans="1:44" ht="15.75" customHeight="1" thickBot="1" x14ac:dyDescent="0.3">
      <c r="A43" s="8" t="s">
        <v>16</v>
      </c>
      <c r="B43" s="4">
        <v>37144763.999999978</v>
      </c>
      <c r="C43" s="4">
        <v>168203049</v>
      </c>
      <c r="D43" s="4">
        <v>6547070</v>
      </c>
      <c r="E43" s="4"/>
      <c r="F43" s="4">
        <v>1850310</v>
      </c>
      <c r="G43" s="4">
        <v>3978964</v>
      </c>
      <c r="H43" s="4">
        <v>21022604.000000004</v>
      </c>
      <c r="I43" s="4">
        <v>4261840</v>
      </c>
      <c r="J43" s="4">
        <v>0</v>
      </c>
      <c r="K43" s="4"/>
      <c r="L43" s="3">
        <f t="shared" si="8"/>
        <v>66564747.999999985</v>
      </c>
      <c r="M43" s="3">
        <f t="shared" si="8"/>
        <v>176443853</v>
      </c>
      <c r="N43" s="26"/>
      <c r="P43" s="8" t="s">
        <v>16</v>
      </c>
      <c r="Q43" s="4">
        <v>16313</v>
      </c>
      <c r="R43" s="4">
        <v>27358</v>
      </c>
      <c r="S43" s="4">
        <v>1495</v>
      </c>
      <c r="T43" s="4">
        <v>0</v>
      </c>
      <c r="U43" s="4">
        <v>888</v>
      </c>
      <c r="V43" s="4">
        <v>1376</v>
      </c>
      <c r="W43" s="4">
        <v>11502</v>
      </c>
      <c r="X43" s="4">
        <v>1803</v>
      </c>
      <c r="Y43" s="4">
        <v>5189</v>
      </c>
      <c r="Z43" s="4">
        <v>0</v>
      </c>
      <c r="AA43" s="3">
        <f t="shared" si="9"/>
        <v>35387</v>
      </c>
      <c r="AB43" s="3">
        <f t="shared" si="9"/>
        <v>30537</v>
      </c>
      <c r="AC43" s="26"/>
      <c r="AE43" s="8" t="s">
        <v>16</v>
      </c>
      <c r="AF43" s="4">
        <f t="shared" ref="AF43:AQ43" si="11">IFERROR(B43/Q43, "N.A.")</f>
        <v>2277.0038619505904</v>
      </c>
      <c r="AG43" s="4">
        <f t="shared" si="11"/>
        <v>6148.2216901820311</v>
      </c>
      <c r="AH43" s="4">
        <f t="shared" si="11"/>
        <v>4379.3110367892978</v>
      </c>
      <c r="AI43" s="4" t="str">
        <f t="shared" si="11"/>
        <v>N.A.</v>
      </c>
      <c r="AJ43" s="4">
        <f t="shared" si="11"/>
        <v>2083.6824324324325</v>
      </c>
      <c r="AK43" s="4">
        <f t="shared" si="11"/>
        <v>2891.6889534883721</v>
      </c>
      <c r="AL43" s="4">
        <f t="shared" si="11"/>
        <v>1827.7346548426365</v>
      </c>
      <c r="AM43" s="4">
        <f t="shared" si="11"/>
        <v>2363.7493067110372</v>
      </c>
      <c r="AN43" s="4">
        <f t="shared" si="11"/>
        <v>0</v>
      </c>
      <c r="AO43" s="4" t="str">
        <f t="shared" si="11"/>
        <v>N.A.</v>
      </c>
      <c r="AP43" s="4">
        <f t="shared" si="11"/>
        <v>1881.0508943962468</v>
      </c>
      <c r="AQ43" s="4">
        <f t="shared" si="11"/>
        <v>5778.0349412188489</v>
      </c>
      <c r="AR43" s="26"/>
    </row>
    <row r="44" spans="1:44" ht="15.75" thickBot="1" x14ac:dyDescent="0.3">
      <c r="A44" s="9" t="s">
        <v>0</v>
      </c>
      <c r="B44" s="45">
        <f>B43+C43</f>
        <v>205347812.99999997</v>
      </c>
      <c r="C44" s="46"/>
      <c r="D44" s="45">
        <f>D43+E43</f>
        <v>6547070</v>
      </c>
      <c r="E44" s="46"/>
      <c r="F44" s="45">
        <f>F43+G43</f>
        <v>5829274</v>
      </c>
      <c r="G44" s="46"/>
      <c r="H44" s="45">
        <f>H43+I43</f>
        <v>25284444.000000004</v>
      </c>
      <c r="I44" s="46"/>
      <c r="J44" s="45">
        <f>J43+K43</f>
        <v>0</v>
      </c>
      <c r="K44" s="46"/>
      <c r="L44" s="6"/>
      <c r="M44" s="2"/>
      <c r="N44" s="1">
        <f>B44+D44+F44+H44+J44</f>
        <v>243008600.99999997</v>
      </c>
      <c r="P44" s="9" t="s">
        <v>0</v>
      </c>
      <c r="Q44" s="45">
        <f>Q43+R43</f>
        <v>43671</v>
      </c>
      <c r="R44" s="46"/>
      <c r="S44" s="45">
        <f>S43+T43</f>
        <v>1495</v>
      </c>
      <c r="T44" s="46"/>
      <c r="U44" s="45">
        <f>U43+V43</f>
        <v>2264</v>
      </c>
      <c r="V44" s="46"/>
      <c r="W44" s="45">
        <f>W43+X43</f>
        <v>13305</v>
      </c>
      <c r="X44" s="46"/>
      <c r="Y44" s="45">
        <f>Y43+Z43</f>
        <v>5189</v>
      </c>
      <c r="Z44" s="46"/>
      <c r="AA44" s="6"/>
      <c r="AB44" s="2"/>
      <c r="AC44" s="1">
        <f>Q44+S44+U44+W44+Y44</f>
        <v>65924</v>
      </c>
      <c r="AE44" s="9" t="s">
        <v>0</v>
      </c>
      <c r="AF44" s="47">
        <f>IFERROR(B44/Q44,"N.A.")</f>
        <v>4702.1550456824889</v>
      </c>
      <c r="AG44" s="48"/>
      <c r="AH44" s="47">
        <f>IFERROR(D44/S44,"N.A.")</f>
        <v>4379.3110367892978</v>
      </c>
      <c r="AI44" s="48"/>
      <c r="AJ44" s="47">
        <f>IFERROR(F44/U44,"N.A.")</f>
        <v>2574.7676678445227</v>
      </c>
      <c r="AK44" s="48"/>
      <c r="AL44" s="47">
        <f>IFERROR(H44/W44,"N.A.")</f>
        <v>1900.3715896279598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3686.1932073296521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  <c r="B9" s="12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103858805</v>
      </c>
      <c r="C15" s="4"/>
      <c r="D15" s="4">
        <v>42211823</v>
      </c>
      <c r="E15" s="4"/>
      <c r="F15" s="4">
        <v>40774819.999999993</v>
      </c>
      <c r="G15" s="4"/>
      <c r="H15" s="4">
        <v>133606928.99999987</v>
      </c>
      <c r="I15" s="4"/>
      <c r="J15" s="4">
        <v>0</v>
      </c>
      <c r="K15" s="4"/>
      <c r="L15" s="3">
        <f t="shared" ref="L15:M18" si="0">B15+D15+F15+H15+J15</f>
        <v>320452376.99999988</v>
      </c>
      <c r="M15" s="3">
        <f t="shared" si="0"/>
        <v>0</v>
      </c>
      <c r="N15" s="26">
        <f>L15+M15</f>
        <v>320452376.99999988</v>
      </c>
      <c r="P15" s="7" t="s">
        <v>12</v>
      </c>
      <c r="Q15" s="4">
        <v>19454</v>
      </c>
      <c r="R15" s="4">
        <v>0</v>
      </c>
      <c r="S15" s="4">
        <v>8441</v>
      </c>
      <c r="T15" s="4">
        <v>0</v>
      </c>
      <c r="U15" s="4">
        <v>5820</v>
      </c>
      <c r="V15" s="4">
        <v>0</v>
      </c>
      <c r="W15" s="4">
        <v>33945</v>
      </c>
      <c r="X15" s="4">
        <v>0</v>
      </c>
      <c r="Y15" s="4">
        <v>3441</v>
      </c>
      <c r="Z15" s="4">
        <v>0</v>
      </c>
      <c r="AA15" s="3">
        <f t="shared" ref="AA15:AB19" si="1">Q15+S15+U15+W15+Y15</f>
        <v>71101</v>
      </c>
      <c r="AB15" s="3">
        <f t="shared" si="1"/>
        <v>0</v>
      </c>
      <c r="AC15" s="26">
        <f>AA15+AB15</f>
        <v>71101</v>
      </c>
      <c r="AE15" s="7" t="s">
        <v>12</v>
      </c>
      <c r="AF15" s="4">
        <f t="shared" ref="AF15:AR18" si="2">IFERROR(B15/Q15, "N.A.")</f>
        <v>5338.6863884034128</v>
      </c>
      <c r="AG15" s="4" t="str">
        <f t="shared" si="2"/>
        <v>N.A.</v>
      </c>
      <c r="AH15" s="4">
        <f t="shared" si="2"/>
        <v>5000.8083165501721</v>
      </c>
      <c r="AI15" s="4" t="str">
        <f t="shared" si="2"/>
        <v>N.A.</v>
      </c>
      <c r="AJ15" s="4">
        <f t="shared" si="2"/>
        <v>7005.9828178694142</v>
      </c>
      <c r="AK15" s="4" t="str">
        <f t="shared" si="2"/>
        <v>N.A.</v>
      </c>
      <c r="AL15" s="4">
        <f t="shared" si="2"/>
        <v>3935.9825894829833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4507.0023909649635</v>
      </c>
      <c r="AQ15" s="4" t="str">
        <f t="shared" si="2"/>
        <v>N.A.</v>
      </c>
      <c r="AR15" s="26">
        <f t="shared" si="2"/>
        <v>4507.0023909649635</v>
      </c>
    </row>
    <row r="16" spans="1:44" ht="15.75" customHeight="1" thickBot="1" x14ac:dyDescent="0.3">
      <c r="A16" s="7" t="s">
        <v>13</v>
      </c>
      <c r="B16" s="4">
        <v>33125144.000000007</v>
      </c>
      <c r="C16" s="4">
        <v>1830940.0000000002</v>
      </c>
      <c r="D16" s="4">
        <v>40420</v>
      </c>
      <c r="E16" s="4"/>
      <c r="F16" s="4"/>
      <c r="G16" s="4"/>
      <c r="H16" s="4"/>
      <c r="I16" s="4"/>
      <c r="J16" s="4"/>
      <c r="K16" s="4"/>
      <c r="L16" s="3">
        <f t="shared" si="0"/>
        <v>33165564.000000007</v>
      </c>
      <c r="M16" s="3">
        <f t="shared" si="0"/>
        <v>1830940.0000000002</v>
      </c>
      <c r="N16" s="26">
        <f>L16+M16</f>
        <v>34996504.000000007</v>
      </c>
      <c r="P16" s="7" t="s">
        <v>13</v>
      </c>
      <c r="Q16" s="4">
        <v>10996</v>
      </c>
      <c r="R16" s="4">
        <v>582</v>
      </c>
      <c r="S16" s="4">
        <v>94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11090</v>
      </c>
      <c r="AB16" s="3">
        <f t="shared" si="1"/>
        <v>582</v>
      </c>
      <c r="AC16" s="26">
        <f>AA16+AB16</f>
        <v>11672</v>
      </c>
      <c r="AE16" s="7" t="s">
        <v>13</v>
      </c>
      <c r="AF16" s="4">
        <f t="shared" si="2"/>
        <v>3012.4721716988001</v>
      </c>
      <c r="AG16" s="4">
        <f t="shared" si="2"/>
        <v>3145.9450171821309</v>
      </c>
      <c r="AH16" s="4">
        <f t="shared" si="2"/>
        <v>430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2990.5828674481522</v>
      </c>
      <c r="AQ16" s="4">
        <f t="shared" si="2"/>
        <v>3145.9450171821309</v>
      </c>
      <c r="AR16" s="26">
        <f t="shared" si="2"/>
        <v>2998.3296778615495</v>
      </c>
    </row>
    <row r="17" spans="1:44" ht="15.75" customHeight="1" thickBot="1" x14ac:dyDescent="0.3">
      <c r="A17" s="7" t="s">
        <v>14</v>
      </c>
      <c r="B17" s="4">
        <v>192646392.99999985</v>
      </c>
      <c r="C17" s="4">
        <v>959466521.99999893</v>
      </c>
      <c r="D17" s="4">
        <v>61731776</v>
      </c>
      <c r="E17" s="4">
        <v>22505062.000000004</v>
      </c>
      <c r="F17" s="4"/>
      <c r="G17" s="4">
        <v>136033090.00000003</v>
      </c>
      <c r="H17" s="4"/>
      <c r="I17" s="4">
        <v>100211499.00000007</v>
      </c>
      <c r="J17" s="4">
        <v>0</v>
      </c>
      <c r="K17" s="4"/>
      <c r="L17" s="3">
        <f t="shared" si="0"/>
        <v>254378168.99999985</v>
      </c>
      <c r="M17" s="3">
        <f t="shared" si="0"/>
        <v>1218216172.999999</v>
      </c>
      <c r="N17" s="26">
        <f>L17+M17</f>
        <v>1472594341.9999988</v>
      </c>
      <c r="P17" s="7" t="s">
        <v>14</v>
      </c>
      <c r="Q17" s="4">
        <v>40398</v>
      </c>
      <c r="R17" s="4">
        <v>144984</v>
      </c>
      <c r="S17" s="4">
        <v>9525</v>
      </c>
      <c r="T17" s="4">
        <v>2552</v>
      </c>
      <c r="U17" s="4">
        <v>0</v>
      </c>
      <c r="V17" s="4">
        <v>11856</v>
      </c>
      <c r="W17" s="4">
        <v>0</v>
      </c>
      <c r="X17" s="4">
        <v>11481</v>
      </c>
      <c r="Y17" s="4">
        <v>5776</v>
      </c>
      <c r="Z17" s="4">
        <v>0</v>
      </c>
      <c r="AA17" s="3">
        <f t="shared" si="1"/>
        <v>55699</v>
      </c>
      <c r="AB17" s="3">
        <f t="shared" si="1"/>
        <v>170873</v>
      </c>
      <c r="AC17" s="26">
        <f>AA17+AB17</f>
        <v>226572</v>
      </c>
      <c r="AE17" s="7" t="s">
        <v>14</v>
      </c>
      <c r="AF17" s="4">
        <f t="shared" si="2"/>
        <v>4768.7111490667821</v>
      </c>
      <c r="AG17" s="4">
        <f t="shared" si="2"/>
        <v>6617.7407300115801</v>
      </c>
      <c r="AH17" s="4">
        <f t="shared" si="2"/>
        <v>6481.0263517060366</v>
      </c>
      <c r="AI17" s="4">
        <f t="shared" si="2"/>
        <v>8818.597962382446</v>
      </c>
      <c r="AJ17" s="4" t="str">
        <f t="shared" si="2"/>
        <v>N.A.</v>
      </c>
      <c r="AK17" s="4">
        <f t="shared" si="2"/>
        <v>11473.776147098519</v>
      </c>
      <c r="AL17" s="4" t="str">
        <f t="shared" si="2"/>
        <v>N.A.</v>
      </c>
      <c r="AM17" s="4">
        <f t="shared" si="2"/>
        <v>8728.4643323752352</v>
      </c>
      <c r="AN17" s="4">
        <f t="shared" si="2"/>
        <v>0</v>
      </c>
      <c r="AO17" s="4" t="str">
        <f t="shared" si="2"/>
        <v>N.A.</v>
      </c>
      <c r="AP17" s="4">
        <f t="shared" si="2"/>
        <v>4567.0150092461236</v>
      </c>
      <c r="AQ17" s="4">
        <f t="shared" si="2"/>
        <v>7129.3660964575975</v>
      </c>
      <c r="AR17" s="26">
        <f t="shared" si="2"/>
        <v>6499.4542220574422</v>
      </c>
    </row>
    <row r="18" spans="1:44" ht="15.75" customHeight="1" thickBot="1" x14ac:dyDescent="0.3">
      <c r="A18" s="7" t="s">
        <v>15</v>
      </c>
      <c r="B18" s="4">
        <v>1956930</v>
      </c>
      <c r="C18" s="4"/>
      <c r="D18" s="4"/>
      <c r="E18" s="4"/>
      <c r="F18" s="4"/>
      <c r="G18" s="4">
        <v>1868780</v>
      </c>
      <c r="H18" s="4">
        <v>26750</v>
      </c>
      <c r="I18" s="4"/>
      <c r="J18" s="4"/>
      <c r="K18" s="4"/>
      <c r="L18" s="3">
        <f t="shared" si="0"/>
        <v>1983680</v>
      </c>
      <c r="M18" s="3">
        <f t="shared" si="0"/>
        <v>1868780</v>
      </c>
      <c r="N18" s="26">
        <f>L18+M18</f>
        <v>3852460</v>
      </c>
      <c r="P18" s="7" t="s">
        <v>15</v>
      </c>
      <c r="Q18" s="4">
        <v>719</v>
      </c>
      <c r="R18" s="4">
        <v>0</v>
      </c>
      <c r="S18" s="4">
        <v>0</v>
      </c>
      <c r="T18" s="4">
        <v>0</v>
      </c>
      <c r="U18" s="4">
        <v>0</v>
      </c>
      <c r="V18" s="4">
        <v>195</v>
      </c>
      <c r="W18" s="4">
        <v>284</v>
      </c>
      <c r="X18" s="4">
        <v>0</v>
      </c>
      <c r="Y18" s="4">
        <v>0</v>
      </c>
      <c r="Z18" s="4">
        <v>0</v>
      </c>
      <c r="AA18" s="3">
        <f t="shared" si="1"/>
        <v>1003</v>
      </c>
      <c r="AB18" s="3">
        <f t="shared" si="1"/>
        <v>195</v>
      </c>
      <c r="AC18" s="26">
        <f>AA18+AB18</f>
        <v>1198</v>
      </c>
      <c r="AE18" s="7" t="s">
        <v>15</v>
      </c>
      <c r="AF18" s="4">
        <f t="shared" si="2"/>
        <v>2721.7385257301808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9583.4871794871797</v>
      </c>
      <c r="AL18" s="4">
        <f t="shared" si="2"/>
        <v>94.190140845070417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1977.7467597208374</v>
      </c>
      <c r="AQ18" s="4">
        <f t="shared" si="2"/>
        <v>9583.4871794871797</v>
      </c>
      <c r="AR18" s="26">
        <f t="shared" si="2"/>
        <v>3215.7429048414024</v>
      </c>
    </row>
    <row r="19" spans="1:44" ht="15.75" customHeight="1" thickBot="1" x14ac:dyDescent="0.3">
      <c r="A19" s="8" t="s">
        <v>16</v>
      </c>
      <c r="B19" s="4">
        <v>331587272.00000036</v>
      </c>
      <c r="C19" s="4">
        <v>961297462.00000072</v>
      </c>
      <c r="D19" s="4">
        <v>103984019.00000001</v>
      </c>
      <c r="E19" s="4">
        <v>22505062.000000004</v>
      </c>
      <c r="F19" s="4">
        <v>40774819.999999993</v>
      </c>
      <c r="G19" s="4">
        <v>137901870.00000003</v>
      </c>
      <c r="H19" s="4">
        <v>133633679</v>
      </c>
      <c r="I19" s="4">
        <v>100211499.00000007</v>
      </c>
      <c r="J19" s="4">
        <v>0</v>
      </c>
      <c r="K19" s="4"/>
      <c r="L19" s="3">
        <f t="shared" ref="L19:M19" si="3">SUM(L15:L18)</f>
        <v>609979789.99999976</v>
      </c>
      <c r="M19" s="3">
        <f t="shared" si="3"/>
        <v>1221915892.999999</v>
      </c>
      <c r="N19" s="26"/>
      <c r="P19" s="8" t="s">
        <v>16</v>
      </c>
      <c r="Q19" s="4">
        <v>71567</v>
      </c>
      <c r="R19" s="4">
        <v>145566</v>
      </c>
      <c r="S19" s="4">
        <v>18060</v>
      </c>
      <c r="T19" s="4">
        <v>2552</v>
      </c>
      <c r="U19" s="4">
        <v>5820</v>
      </c>
      <c r="V19" s="4">
        <v>12051</v>
      </c>
      <c r="W19" s="4">
        <v>34229</v>
      </c>
      <c r="X19" s="4">
        <v>11481</v>
      </c>
      <c r="Y19" s="4">
        <v>9217</v>
      </c>
      <c r="Z19" s="4">
        <v>0</v>
      </c>
      <c r="AA19" s="3">
        <f t="shared" si="1"/>
        <v>138893</v>
      </c>
      <c r="AB19" s="3">
        <f t="shared" si="1"/>
        <v>171650</v>
      </c>
      <c r="AC19" s="26"/>
      <c r="AE19" s="8" t="s">
        <v>16</v>
      </c>
      <c r="AF19" s="4">
        <f t="shared" ref="AF19:AQ19" si="4">IFERROR(B19/Q19, "N.A.")</f>
        <v>4633.2425838724603</v>
      </c>
      <c r="AG19" s="4">
        <f t="shared" si="4"/>
        <v>6603.8598436448119</v>
      </c>
      <c r="AH19" s="4">
        <f t="shared" si="4"/>
        <v>5757.6976190476198</v>
      </c>
      <c r="AI19" s="4">
        <f t="shared" si="4"/>
        <v>8818.597962382446</v>
      </c>
      <c r="AJ19" s="4">
        <f t="shared" si="4"/>
        <v>7005.9828178694142</v>
      </c>
      <c r="AK19" s="4">
        <f t="shared" si="4"/>
        <v>11443.188946975357</v>
      </c>
      <c r="AL19" s="4">
        <f t="shared" si="4"/>
        <v>3904.1070145198514</v>
      </c>
      <c r="AM19" s="4">
        <f t="shared" si="4"/>
        <v>8728.4643323752352</v>
      </c>
      <c r="AN19" s="4">
        <f t="shared" si="4"/>
        <v>0</v>
      </c>
      <c r="AO19" s="4" t="str">
        <f t="shared" si="4"/>
        <v>N.A.</v>
      </c>
      <c r="AP19" s="4">
        <f t="shared" si="4"/>
        <v>4391.724492955007</v>
      </c>
      <c r="AQ19" s="4">
        <f t="shared" si="4"/>
        <v>7118.647789105733</v>
      </c>
      <c r="AR19" s="26"/>
    </row>
    <row r="20" spans="1:44" ht="15.75" thickBot="1" x14ac:dyDescent="0.3">
      <c r="A20" s="9" t="s">
        <v>0</v>
      </c>
      <c r="B20" s="45">
        <f>B19+C19</f>
        <v>1292884734.000001</v>
      </c>
      <c r="C20" s="46"/>
      <c r="D20" s="45">
        <f>D19+E19</f>
        <v>126489081.00000001</v>
      </c>
      <c r="E20" s="46"/>
      <c r="F20" s="45">
        <f>F19+G19</f>
        <v>178676690.00000003</v>
      </c>
      <c r="G20" s="46"/>
      <c r="H20" s="45">
        <f>H19+I19</f>
        <v>233845178.00000006</v>
      </c>
      <c r="I20" s="46"/>
      <c r="J20" s="45">
        <f>J19+K19</f>
        <v>0</v>
      </c>
      <c r="K20" s="46"/>
      <c r="L20" s="6"/>
      <c r="M20" s="2"/>
      <c r="N20" s="1">
        <f>B20+D20+F20+H20+J20</f>
        <v>1831895683.000001</v>
      </c>
      <c r="P20" s="9" t="s">
        <v>0</v>
      </c>
      <c r="Q20" s="45">
        <f>Q19+R19</f>
        <v>217133</v>
      </c>
      <c r="R20" s="46"/>
      <c r="S20" s="45">
        <f>S19+T19</f>
        <v>20612</v>
      </c>
      <c r="T20" s="46"/>
      <c r="U20" s="45">
        <f>U19+V19</f>
        <v>17871</v>
      </c>
      <c r="V20" s="46"/>
      <c r="W20" s="45">
        <f>W19+X19</f>
        <v>45710</v>
      </c>
      <c r="X20" s="46"/>
      <c r="Y20" s="45">
        <f>Y19+Z19</f>
        <v>9217</v>
      </c>
      <c r="Z20" s="46"/>
      <c r="AA20" s="6"/>
      <c r="AB20" s="2"/>
      <c r="AC20" s="1">
        <f>Q20+S20+U20+W20+Y20</f>
        <v>310543</v>
      </c>
      <c r="AE20" s="9" t="s">
        <v>0</v>
      </c>
      <c r="AF20" s="47">
        <f>IFERROR(B20/Q20,"N.A.")</f>
        <v>5954.3447288067728</v>
      </c>
      <c r="AG20" s="48"/>
      <c r="AH20" s="47">
        <f>IFERROR(D20/S20,"N.A.")</f>
        <v>6136.671890161072</v>
      </c>
      <c r="AI20" s="48"/>
      <c r="AJ20" s="47">
        <f>IFERROR(F20/U20,"N.A.")</f>
        <v>9998.1360863969585</v>
      </c>
      <c r="AK20" s="48"/>
      <c r="AL20" s="47">
        <f>IFERROR(H20/W20,"N.A.")</f>
        <v>5115.8428790199096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5899.008134139237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89323718.000000045</v>
      </c>
      <c r="C27" s="4"/>
      <c r="D27" s="4">
        <v>39850155</v>
      </c>
      <c r="E27" s="4"/>
      <c r="F27" s="4">
        <v>37681599.999999993</v>
      </c>
      <c r="G27" s="4"/>
      <c r="H27" s="4">
        <v>88503062.999999985</v>
      </c>
      <c r="I27" s="4"/>
      <c r="J27" s="4">
        <v>0</v>
      </c>
      <c r="K27" s="4"/>
      <c r="L27" s="3">
        <f t="shared" ref="L27:M31" si="5">B27+D27+F27+H27+J27</f>
        <v>255358536</v>
      </c>
      <c r="M27" s="3">
        <f t="shared" si="5"/>
        <v>0</v>
      </c>
      <c r="N27" s="26">
        <f>L27+M27</f>
        <v>255358536</v>
      </c>
      <c r="P27" s="7" t="s">
        <v>12</v>
      </c>
      <c r="Q27" s="4">
        <v>15959</v>
      </c>
      <c r="R27" s="4">
        <v>0</v>
      </c>
      <c r="S27" s="4">
        <v>7665</v>
      </c>
      <c r="T27" s="4">
        <v>0</v>
      </c>
      <c r="U27" s="4">
        <v>5234</v>
      </c>
      <c r="V27" s="4">
        <v>0</v>
      </c>
      <c r="W27" s="4">
        <v>16894</v>
      </c>
      <c r="X27" s="4">
        <v>0</v>
      </c>
      <c r="Y27" s="4">
        <v>1231</v>
      </c>
      <c r="Z27" s="4">
        <v>0</v>
      </c>
      <c r="AA27" s="3">
        <f t="shared" ref="AA27:AB31" si="6">Q27+S27+U27+W27+Y27</f>
        <v>46983</v>
      </c>
      <c r="AB27" s="3">
        <f t="shared" si="6"/>
        <v>0</v>
      </c>
      <c r="AC27" s="26">
        <f>AA27+AB27</f>
        <v>46983</v>
      </c>
      <c r="AE27" s="7" t="s">
        <v>12</v>
      </c>
      <c r="AF27" s="4">
        <f t="shared" ref="AF27:AR30" si="7">IFERROR(B27/Q27, "N.A.")</f>
        <v>5597.0748793784096</v>
      </c>
      <c r="AG27" s="4" t="str">
        <f t="shared" si="7"/>
        <v>N.A.</v>
      </c>
      <c r="AH27" s="4">
        <f t="shared" si="7"/>
        <v>5198.9765166340512</v>
      </c>
      <c r="AI27" s="4" t="str">
        <f t="shared" si="7"/>
        <v>N.A.</v>
      </c>
      <c r="AJ27" s="4">
        <f t="shared" si="7"/>
        <v>7199.3886129155508</v>
      </c>
      <c r="AK27" s="4" t="str">
        <f t="shared" si="7"/>
        <v>N.A.</v>
      </c>
      <c r="AL27" s="4">
        <f t="shared" si="7"/>
        <v>5238.7275364034558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5435.1262371496077</v>
      </c>
      <c r="AQ27" s="4" t="str">
        <f t="shared" si="7"/>
        <v>N.A.</v>
      </c>
      <c r="AR27" s="26">
        <f t="shared" si="7"/>
        <v>5435.1262371496077</v>
      </c>
    </row>
    <row r="28" spans="1:44" ht="15.75" customHeight="1" thickBot="1" x14ac:dyDescent="0.3">
      <c r="A28" s="7" t="s">
        <v>13</v>
      </c>
      <c r="B28" s="4">
        <v>3325799.9999999995</v>
      </c>
      <c r="C28" s="4"/>
      <c r="D28" s="4">
        <v>40420</v>
      </c>
      <c r="E28" s="4"/>
      <c r="F28" s="4"/>
      <c r="G28" s="4"/>
      <c r="H28" s="4"/>
      <c r="I28" s="4"/>
      <c r="J28" s="4"/>
      <c r="K28" s="4"/>
      <c r="L28" s="3">
        <f t="shared" si="5"/>
        <v>3366219.9999999995</v>
      </c>
      <c r="M28" s="3">
        <f t="shared" si="5"/>
        <v>0</v>
      </c>
      <c r="N28" s="26">
        <f>L28+M28</f>
        <v>3366219.9999999995</v>
      </c>
      <c r="P28" s="7" t="s">
        <v>13</v>
      </c>
      <c r="Q28" s="4">
        <v>909</v>
      </c>
      <c r="R28" s="4">
        <v>0</v>
      </c>
      <c r="S28" s="4">
        <v>94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1003</v>
      </c>
      <c r="AB28" s="3">
        <f t="shared" si="6"/>
        <v>0</v>
      </c>
      <c r="AC28" s="26">
        <f>AA28+AB28</f>
        <v>1003</v>
      </c>
      <c r="AE28" s="7" t="s">
        <v>13</v>
      </c>
      <c r="AF28" s="4">
        <f t="shared" si="7"/>
        <v>3658.7458745874583</v>
      </c>
      <c r="AG28" s="4" t="str">
        <f t="shared" si="7"/>
        <v>N.A.</v>
      </c>
      <c r="AH28" s="4">
        <f t="shared" si="7"/>
        <v>430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3356.1515453639076</v>
      </c>
      <c r="AQ28" s="4" t="str">
        <f t="shared" si="7"/>
        <v>N.A.</v>
      </c>
      <c r="AR28" s="26">
        <f t="shared" si="7"/>
        <v>3356.1515453639076</v>
      </c>
    </row>
    <row r="29" spans="1:44" ht="15.75" customHeight="1" thickBot="1" x14ac:dyDescent="0.3">
      <c r="A29" s="7" t="s">
        <v>14</v>
      </c>
      <c r="B29" s="4">
        <v>128906734.99999999</v>
      </c>
      <c r="C29" s="4">
        <v>652083169.00000036</v>
      </c>
      <c r="D29" s="4">
        <v>45940009</v>
      </c>
      <c r="E29" s="4">
        <v>18169961.999999996</v>
      </c>
      <c r="F29" s="4"/>
      <c r="G29" s="4">
        <v>104684939.99999999</v>
      </c>
      <c r="H29" s="4"/>
      <c r="I29" s="4">
        <v>59209905</v>
      </c>
      <c r="J29" s="4">
        <v>0</v>
      </c>
      <c r="K29" s="4"/>
      <c r="L29" s="3">
        <f t="shared" si="5"/>
        <v>174846744</v>
      </c>
      <c r="M29" s="3">
        <f t="shared" si="5"/>
        <v>834147976.00000036</v>
      </c>
      <c r="N29" s="26">
        <f>L29+M29</f>
        <v>1008994720.0000004</v>
      </c>
      <c r="P29" s="7" t="s">
        <v>14</v>
      </c>
      <c r="Q29" s="4">
        <v>24728</v>
      </c>
      <c r="R29" s="4">
        <v>90415</v>
      </c>
      <c r="S29" s="4">
        <v>6830</v>
      </c>
      <c r="T29" s="4">
        <v>2170</v>
      </c>
      <c r="U29" s="4">
        <v>0</v>
      </c>
      <c r="V29" s="4">
        <v>8640</v>
      </c>
      <c r="W29" s="4">
        <v>0</v>
      </c>
      <c r="X29" s="4">
        <v>6233</v>
      </c>
      <c r="Y29" s="4">
        <v>2027</v>
      </c>
      <c r="Z29" s="4">
        <v>0</v>
      </c>
      <c r="AA29" s="3">
        <f t="shared" si="6"/>
        <v>33585</v>
      </c>
      <c r="AB29" s="3">
        <f t="shared" si="6"/>
        <v>107458</v>
      </c>
      <c r="AC29" s="26">
        <f>AA29+AB29</f>
        <v>141043</v>
      </c>
      <c r="AE29" s="7" t="s">
        <v>14</v>
      </c>
      <c r="AF29" s="4">
        <f t="shared" si="7"/>
        <v>5212.9866952442571</v>
      </c>
      <c r="AG29" s="4">
        <f t="shared" si="7"/>
        <v>7212.112691478188</v>
      </c>
      <c r="AH29" s="4">
        <f t="shared" si="7"/>
        <v>6726.2092240117126</v>
      </c>
      <c r="AI29" s="4">
        <f t="shared" si="7"/>
        <v>8373.2543778801828</v>
      </c>
      <c r="AJ29" s="4" t="str">
        <f t="shared" si="7"/>
        <v>N.A.</v>
      </c>
      <c r="AK29" s="4">
        <f t="shared" si="7"/>
        <v>12116.312499999998</v>
      </c>
      <c r="AL29" s="4" t="str">
        <f t="shared" si="7"/>
        <v>N.A.</v>
      </c>
      <c r="AM29" s="4">
        <f t="shared" si="7"/>
        <v>9499.4232311888336</v>
      </c>
      <c r="AN29" s="4">
        <f t="shared" si="7"/>
        <v>0</v>
      </c>
      <c r="AO29" s="4" t="str">
        <f t="shared" si="7"/>
        <v>N.A.</v>
      </c>
      <c r="AP29" s="4">
        <f t="shared" si="7"/>
        <v>5206.0962929879406</v>
      </c>
      <c r="AQ29" s="4">
        <f t="shared" si="7"/>
        <v>7762.5488656033085</v>
      </c>
      <c r="AR29" s="26">
        <f t="shared" si="7"/>
        <v>7153.8092638415264</v>
      </c>
    </row>
    <row r="30" spans="1:44" ht="15.75" customHeight="1" thickBot="1" x14ac:dyDescent="0.3">
      <c r="A30" s="7" t="s">
        <v>15</v>
      </c>
      <c r="B30" s="4">
        <v>1956930</v>
      </c>
      <c r="C30" s="4"/>
      <c r="D30" s="4"/>
      <c r="E30" s="4"/>
      <c r="F30" s="4"/>
      <c r="G30" s="4">
        <v>1868780</v>
      </c>
      <c r="H30" s="4">
        <v>26750</v>
      </c>
      <c r="I30" s="4"/>
      <c r="J30" s="4"/>
      <c r="K30" s="4"/>
      <c r="L30" s="3">
        <f t="shared" si="5"/>
        <v>1983680</v>
      </c>
      <c r="M30" s="3">
        <f t="shared" si="5"/>
        <v>1868780</v>
      </c>
      <c r="N30" s="26">
        <f>L30+M30</f>
        <v>3852460</v>
      </c>
      <c r="P30" s="7" t="s">
        <v>15</v>
      </c>
      <c r="Q30" s="4">
        <v>719</v>
      </c>
      <c r="R30" s="4">
        <v>0</v>
      </c>
      <c r="S30" s="4">
        <v>0</v>
      </c>
      <c r="T30" s="4">
        <v>0</v>
      </c>
      <c r="U30" s="4">
        <v>0</v>
      </c>
      <c r="V30" s="4">
        <v>195</v>
      </c>
      <c r="W30" s="4">
        <v>284</v>
      </c>
      <c r="X30" s="4">
        <v>0</v>
      </c>
      <c r="Y30" s="4">
        <v>0</v>
      </c>
      <c r="Z30" s="4">
        <v>0</v>
      </c>
      <c r="AA30" s="3">
        <f t="shared" si="6"/>
        <v>1003</v>
      </c>
      <c r="AB30" s="3">
        <f t="shared" si="6"/>
        <v>195</v>
      </c>
      <c r="AC30" s="26">
        <f>AA30+AB30</f>
        <v>1198</v>
      </c>
      <c r="AE30" s="7" t="s">
        <v>15</v>
      </c>
      <c r="AF30" s="4">
        <f t="shared" si="7"/>
        <v>2721.7385257301808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9583.4871794871797</v>
      </c>
      <c r="AL30" s="4">
        <f t="shared" si="7"/>
        <v>94.190140845070417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1977.7467597208374</v>
      </c>
      <c r="AQ30" s="4">
        <f t="shared" si="7"/>
        <v>9583.4871794871797</v>
      </c>
      <c r="AR30" s="26">
        <f t="shared" si="7"/>
        <v>3215.7429048414024</v>
      </c>
    </row>
    <row r="31" spans="1:44" ht="15.75" customHeight="1" thickBot="1" x14ac:dyDescent="0.3">
      <c r="A31" s="8" t="s">
        <v>16</v>
      </c>
      <c r="B31" s="4">
        <v>223513183.00000009</v>
      </c>
      <c r="C31" s="4">
        <v>652083169.00000036</v>
      </c>
      <c r="D31" s="4">
        <v>85830583.99999997</v>
      </c>
      <c r="E31" s="4">
        <v>18169961.999999996</v>
      </c>
      <c r="F31" s="4">
        <v>37681599.999999993</v>
      </c>
      <c r="G31" s="4">
        <v>106553720.00000001</v>
      </c>
      <c r="H31" s="4">
        <v>88529813</v>
      </c>
      <c r="I31" s="4">
        <v>59209905</v>
      </c>
      <c r="J31" s="4">
        <v>0</v>
      </c>
      <c r="K31" s="4"/>
      <c r="L31" s="3">
        <f t="shared" si="5"/>
        <v>435555180.00000006</v>
      </c>
      <c r="M31" s="3">
        <f t="shared" si="5"/>
        <v>836016756.00000036</v>
      </c>
      <c r="N31" s="26"/>
      <c r="P31" s="8" t="s">
        <v>16</v>
      </c>
      <c r="Q31" s="4">
        <v>42315</v>
      </c>
      <c r="R31" s="4">
        <v>90415</v>
      </c>
      <c r="S31" s="4">
        <v>14589</v>
      </c>
      <c r="T31" s="4">
        <v>2170</v>
      </c>
      <c r="U31" s="4">
        <v>5234</v>
      </c>
      <c r="V31" s="4">
        <v>8835</v>
      </c>
      <c r="W31" s="4">
        <v>17178</v>
      </c>
      <c r="X31" s="4">
        <v>6233</v>
      </c>
      <c r="Y31" s="4">
        <v>3258</v>
      </c>
      <c r="Z31" s="4">
        <v>0</v>
      </c>
      <c r="AA31" s="3">
        <f t="shared" si="6"/>
        <v>82574</v>
      </c>
      <c r="AB31" s="3">
        <f t="shared" si="6"/>
        <v>107653</v>
      </c>
      <c r="AC31" s="26"/>
      <c r="AE31" s="8" t="s">
        <v>16</v>
      </c>
      <c r="AF31" s="4">
        <f t="shared" ref="AF31:AQ31" si="8">IFERROR(B31/Q31, "N.A.")</f>
        <v>5282.1265036039249</v>
      </c>
      <c r="AG31" s="4">
        <f t="shared" si="8"/>
        <v>7212.112691478188</v>
      </c>
      <c r="AH31" s="4">
        <f t="shared" si="8"/>
        <v>5883.2397011446956</v>
      </c>
      <c r="AI31" s="4">
        <f t="shared" si="8"/>
        <v>8373.2543778801828</v>
      </c>
      <c r="AJ31" s="4">
        <f t="shared" si="8"/>
        <v>7199.3886129155508</v>
      </c>
      <c r="AK31" s="4">
        <f t="shared" si="8"/>
        <v>12060.409734012452</v>
      </c>
      <c r="AL31" s="4">
        <f t="shared" si="8"/>
        <v>5153.6740598439865</v>
      </c>
      <c r="AM31" s="4">
        <f t="shared" si="8"/>
        <v>9499.4232311888336</v>
      </c>
      <c r="AN31" s="4">
        <f t="shared" si="8"/>
        <v>0</v>
      </c>
      <c r="AO31" s="4" t="str">
        <f t="shared" si="8"/>
        <v>N.A.</v>
      </c>
      <c r="AP31" s="4">
        <f t="shared" si="8"/>
        <v>5274.7254583767299</v>
      </c>
      <c r="AQ31" s="4">
        <f t="shared" si="8"/>
        <v>7765.8472685387342</v>
      </c>
      <c r="AR31" s="26"/>
    </row>
    <row r="32" spans="1:44" ht="15.75" thickBot="1" x14ac:dyDescent="0.3">
      <c r="A32" s="9" t="s">
        <v>0</v>
      </c>
      <c r="B32" s="45">
        <f>B31+C31</f>
        <v>875596352.00000048</v>
      </c>
      <c r="C32" s="46"/>
      <c r="D32" s="45">
        <f>D31+E31</f>
        <v>104000545.99999997</v>
      </c>
      <c r="E32" s="46"/>
      <c r="F32" s="45">
        <f>F31+G31</f>
        <v>144235320</v>
      </c>
      <c r="G32" s="46"/>
      <c r="H32" s="45">
        <f>H31+I31</f>
        <v>147739718</v>
      </c>
      <c r="I32" s="46"/>
      <c r="J32" s="45">
        <f>J31+K31</f>
        <v>0</v>
      </c>
      <c r="K32" s="46"/>
      <c r="L32" s="6"/>
      <c r="M32" s="2"/>
      <c r="N32" s="1">
        <f>B32+D32+F32+H32+J32</f>
        <v>1271571936.0000005</v>
      </c>
      <c r="P32" s="9" t="s">
        <v>0</v>
      </c>
      <c r="Q32" s="45">
        <f>Q31+R31</f>
        <v>132730</v>
      </c>
      <c r="R32" s="46"/>
      <c r="S32" s="45">
        <f>S31+T31</f>
        <v>16759</v>
      </c>
      <c r="T32" s="46"/>
      <c r="U32" s="45">
        <f>U31+V31</f>
        <v>14069</v>
      </c>
      <c r="V32" s="46"/>
      <c r="W32" s="45">
        <f>W31+X31</f>
        <v>23411</v>
      </c>
      <c r="X32" s="46"/>
      <c r="Y32" s="45">
        <f>Y31+Z31</f>
        <v>3258</v>
      </c>
      <c r="Z32" s="46"/>
      <c r="AA32" s="6"/>
      <c r="AB32" s="2"/>
      <c r="AC32" s="1">
        <f>Q32+S32+U32+W32+Y32</f>
        <v>190227</v>
      </c>
      <c r="AE32" s="9" t="s">
        <v>0</v>
      </c>
      <c r="AF32" s="47">
        <f>IFERROR(B32/Q32,"N.A.")</f>
        <v>6596.823265275375</v>
      </c>
      <c r="AG32" s="48"/>
      <c r="AH32" s="47">
        <f>IFERROR(D32/S32,"N.A.")</f>
        <v>6205.6534399427155</v>
      </c>
      <c r="AI32" s="48"/>
      <c r="AJ32" s="47">
        <f>IFERROR(F32/U32,"N.A.")</f>
        <v>10251.995166678513</v>
      </c>
      <c r="AK32" s="48"/>
      <c r="AL32" s="47">
        <f>IFERROR(H32/W32,"N.A.")</f>
        <v>6310.6965956174445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6684.497658061161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14535087.000000002</v>
      </c>
      <c r="C39" s="4"/>
      <c r="D39" s="4">
        <v>2361668.0000000005</v>
      </c>
      <c r="E39" s="4"/>
      <c r="F39" s="4">
        <v>3093220</v>
      </c>
      <c r="G39" s="4"/>
      <c r="H39" s="4">
        <v>45103866.000000022</v>
      </c>
      <c r="I39" s="4"/>
      <c r="J39" s="4">
        <v>0</v>
      </c>
      <c r="K39" s="4"/>
      <c r="L39" s="3">
        <f t="shared" ref="L39:M43" si="9">B39+D39+F39+H39+J39</f>
        <v>65093841.00000003</v>
      </c>
      <c r="M39" s="3">
        <f t="shared" si="9"/>
        <v>0</v>
      </c>
      <c r="N39" s="26">
        <f>L39+M39</f>
        <v>65093841.00000003</v>
      </c>
      <c r="P39" s="7" t="s">
        <v>12</v>
      </c>
      <c r="Q39" s="4">
        <v>3495</v>
      </c>
      <c r="R39" s="4">
        <v>0</v>
      </c>
      <c r="S39" s="4">
        <v>776</v>
      </c>
      <c r="T39" s="4">
        <v>0</v>
      </c>
      <c r="U39" s="4">
        <v>586</v>
      </c>
      <c r="V39" s="4">
        <v>0</v>
      </c>
      <c r="W39" s="4">
        <v>17051</v>
      </c>
      <c r="X39" s="4">
        <v>0</v>
      </c>
      <c r="Y39" s="4">
        <v>2210</v>
      </c>
      <c r="Z39" s="4">
        <v>0</v>
      </c>
      <c r="AA39" s="3">
        <f t="shared" ref="AA39:AB43" si="10">Q39+S39+U39+W39+Y39</f>
        <v>24118</v>
      </c>
      <c r="AB39" s="3">
        <f t="shared" si="10"/>
        <v>0</v>
      </c>
      <c r="AC39" s="26">
        <f>AA39+AB39</f>
        <v>24118</v>
      </c>
      <c r="AE39" s="7" t="s">
        <v>12</v>
      </c>
      <c r="AF39" s="4">
        <f t="shared" ref="AF39:AR42" si="11">IFERROR(B39/Q39, "N.A.")</f>
        <v>4158.8231759656655</v>
      </c>
      <c r="AG39" s="4" t="str">
        <f t="shared" si="11"/>
        <v>N.A.</v>
      </c>
      <c r="AH39" s="4">
        <f t="shared" si="11"/>
        <v>3043.3865979381449</v>
      </c>
      <c r="AI39" s="4" t="str">
        <f t="shared" si="11"/>
        <v>N.A.</v>
      </c>
      <c r="AJ39" s="4">
        <f t="shared" si="11"/>
        <v>5278.5324232081912</v>
      </c>
      <c r="AK39" s="4" t="str">
        <f t="shared" si="11"/>
        <v>N.A.</v>
      </c>
      <c r="AL39" s="4">
        <f t="shared" si="11"/>
        <v>2645.2328895665955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2698.973422340162</v>
      </c>
      <c r="AQ39" s="4" t="str">
        <f t="shared" si="11"/>
        <v>N.A.</v>
      </c>
      <c r="AR39" s="26">
        <f t="shared" si="11"/>
        <v>2698.973422340162</v>
      </c>
    </row>
    <row r="40" spans="1:44" ht="15.75" customHeight="1" thickBot="1" x14ac:dyDescent="0.3">
      <c r="A40" s="7" t="s">
        <v>13</v>
      </c>
      <c r="B40" s="4">
        <v>29799343.999999989</v>
      </c>
      <c r="C40" s="4">
        <v>1830940.0000000002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29799343.999999989</v>
      </c>
      <c r="M40" s="3">
        <f t="shared" si="9"/>
        <v>1830940.0000000002</v>
      </c>
      <c r="N40" s="26">
        <f>L40+M40</f>
        <v>31630283.999999989</v>
      </c>
      <c r="P40" s="7" t="s">
        <v>13</v>
      </c>
      <c r="Q40" s="4">
        <v>10087</v>
      </c>
      <c r="R40" s="4">
        <v>582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10087</v>
      </c>
      <c r="AB40" s="3">
        <f t="shared" si="10"/>
        <v>582</v>
      </c>
      <c r="AC40" s="26">
        <f>AA40+AB40</f>
        <v>10669</v>
      </c>
      <c r="AE40" s="7" t="s">
        <v>13</v>
      </c>
      <c r="AF40" s="4">
        <f t="shared" si="11"/>
        <v>2954.2325765837204</v>
      </c>
      <c r="AG40" s="4">
        <f t="shared" si="11"/>
        <v>3145.9450171821309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2954.2325765837204</v>
      </c>
      <c r="AQ40" s="4">
        <f t="shared" si="11"/>
        <v>3145.9450171821309</v>
      </c>
      <c r="AR40" s="26">
        <f t="shared" si="11"/>
        <v>2964.6905989314828</v>
      </c>
    </row>
    <row r="41" spans="1:44" ht="15.75" customHeight="1" thickBot="1" x14ac:dyDescent="0.3">
      <c r="A41" s="7" t="s">
        <v>14</v>
      </c>
      <c r="B41" s="4">
        <v>63739658</v>
      </c>
      <c r="C41" s="4">
        <v>307383353.00000006</v>
      </c>
      <c r="D41" s="4">
        <v>15791767.000000002</v>
      </c>
      <c r="E41" s="4">
        <v>4335100</v>
      </c>
      <c r="F41" s="4"/>
      <c r="G41" s="4">
        <v>31348150.000000004</v>
      </c>
      <c r="H41" s="4"/>
      <c r="I41" s="4">
        <v>41001594.000000007</v>
      </c>
      <c r="J41" s="4">
        <v>0</v>
      </c>
      <c r="K41" s="4"/>
      <c r="L41" s="3">
        <f t="shared" si="9"/>
        <v>79531425</v>
      </c>
      <c r="M41" s="3">
        <f t="shared" si="9"/>
        <v>384068197.00000006</v>
      </c>
      <c r="N41" s="26">
        <f>L41+M41</f>
        <v>463599622.00000006</v>
      </c>
      <c r="P41" s="7" t="s">
        <v>14</v>
      </c>
      <c r="Q41" s="4">
        <v>15670</v>
      </c>
      <c r="R41" s="4">
        <v>54569</v>
      </c>
      <c r="S41" s="4">
        <v>2695</v>
      </c>
      <c r="T41" s="4">
        <v>382</v>
      </c>
      <c r="U41" s="4">
        <v>0</v>
      </c>
      <c r="V41" s="4">
        <v>3216</v>
      </c>
      <c r="W41" s="4">
        <v>0</v>
      </c>
      <c r="X41" s="4">
        <v>5248</v>
      </c>
      <c r="Y41" s="4">
        <v>3749</v>
      </c>
      <c r="Z41" s="4">
        <v>0</v>
      </c>
      <c r="AA41" s="3">
        <f t="shared" si="10"/>
        <v>22114</v>
      </c>
      <c r="AB41" s="3">
        <f t="shared" si="10"/>
        <v>63415</v>
      </c>
      <c r="AC41" s="26">
        <f>AA41+AB41</f>
        <v>85529</v>
      </c>
      <c r="AE41" s="7" t="s">
        <v>14</v>
      </c>
      <c r="AF41" s="4">
        <f t="shared" si="11"/>
        <v>4067.6233567326099</v>
      </c>
      <c r="AG41" s="4">
        <f t="shared" si="11"/>
        <v>5632.9299235829876</v>
      </c>
      <c r="AH41" s="4">
        <f t="shared" si="11"/>
        <v>5859.6538033395182</v>
      </c>
      <c r="AI41" s="4">
        <f t="shared" si="11"/>
        <v>11348.429319371728</v>
      </c>
      <c r="AJ41" s="4" t="str">
        <f t="shared" si="11"/>
        <v>N.A.</v>
      </c>
      <c r="AK41" s="4">
        <f t="shared" si="11"/>
        <v>9747.5590796019915</v>
      </c>
      <c r="AL41" s="4" t="str">
        <f t="shared" si="11"/>
        <v>N.A.</v>
      </c>
      <c r="AM41" s="4">
        <f t="shared" si="11"/>
        <v>7812.8037347560994</v>
      </c>
      <c r="AN41" s="4">
        <f t="shared" si="11"/>
        <v>0</v>
      </c>
      <c r="AO41" s="4" t="str">
        <f t="shared" si="11"/>
        <v>N.A.</v>
      </c>
      <c r="AP41" s="4">
        <f t="shared" si="11"/>
        <v>3596.4287329293661</v>
      </c>
      <c r="AQ41" s="4">
        <f t="shared" si="11"/>
        <v>6056.4250887014123</v>
      </c>
      <c r="AR41" s="26">
        <f t="shared" si="11"/>
        <v>5420.379309941658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108074088.99999999</v>
      </c>
      <c r="C43" s="4">
        <v>309214293.00000012</v>
      </c>
      <c r="D43" s="4">
        <v>18153434.999999996</v>
      </c>
      <c r="E43" s="4">
        <v>4335100</v>
      </c>
      <c r="F43" s="4">
        <v>3093220</v>
      </c>
      <c r="G43" s="4">
        <v>31348150.000000004</v>
      </c>
      <c r="H43" s="4">
        <v>45103866.000000022</v>
      </c>
      <c r="I43" s="4">
        <v>41001594.000000007</v>
      </c>
      <c r="J43" s="4">
        <v>0</v>
      </c>
      <c r="K43" s="4"/>
      <c r="L43" s="3">
        <f t="shared" si="9"/>
        <v>174424610</v>
      </c>
      <c r="M43" s="3">
        <f t="shared" si="9"/>
        <v>385899137.00000012</v>
      </c>
      <c r="N43" s="26"/>
      <c r="P43" s="8" t="s">
        <v>16</v>
      </c>
      <c r="Q43" s="4">
        <v>29252</v>
      </c>
      <c r="R43" s="4">
        <v>55151</v>
      </c>
      <c r="S43" s="4">
        <v>3471</v>
      </c>
      <c r="T43" s="4">
        <v>382</v>
      </c>
      <c r="U43" s="4">
        <v>586</v>
      </c>
      <c r="V43" s="4">
        <v>3216</v>
      </c>
      <c r="W43" s="4">
        <v>17051</v>
      </c>
      <c r="X43" s="4">
        <v>5248</v>
      </c>
      <c r="Y43" s="4">
        <v>5959</v>
      </c>
      <c r="Z43" s="4">
        <v>0</v>
      </c>
      <c r="AA43" s="3">
        <f t="shared" si="10"/>
        <v>56319</v>
      </c>
      <c r="AB43" s="3">
        <f t="shared" si="10"/>
        <v>63997</v>
      </c>
      <c r="AC43" s="26"/>
      <c r="AE43" s="8" t="s">
        <v>16</v>
      </c>
      <c r="AF43" s="4">
        <f t="shared" ref="AF43:AQ43" si="12">IFERROR(B43/Q43, "N.A.")</f>
        <v>3694.5880281690138</v>
      </c>
      <c r="AG43" s="4">
        <f t="shared" si="12"/>
        <v>5606.6851553009037</v>
      </c>
      <c r="AH43" s="4">
        <f t="shared" si="12"/>
        <v>5230.0302506482267</v>
      </c>
      <c r="AI43" s="4">
        <f t="shared" si="12"/>
        <v>11348.429319371728</v>
      </c>
      <c r="AJ43" s="4">
        <f t="shared" si="12"/>
        <v>5278.5324232081912</v>
      </c>
      <c r="AK43" s="4">
        <f t="shared" si="12"/>
        <v>9747.5590796019915</v>
      </c>
      <c r="AL43" s="4">
        <f t="shared" si="12"/>
        <v>2645.2328895665955</v>
      </c>
      <c r="AM43" s="4">
        <f t="shared" si="12"/>
        <v>7812.8037347560994</v>
      </c>
      <c r="AN43" s="4">
        <f t="shared" si="12"/>
        <v>0</v>
      </c>
      <c r="AO43" s="4" t="str">
        <f t="shared" si="12"/>
        <v>N.A.</v>
      </c>
      <c r="AP43" s="4">
        <f t="shared" si="12"/>
        <v>3097.0828672384096</v>
      </c>
      <c r="AQ43" s="4">
        <f t="shared" si="12"/>
        <v>6029.9566698439012</v>
      </c>
      <c r="AR43" s="26"/>
    </row>
    <row r="44" spans="1:44" ht="15.75" thickBot="1" x14ac:dyDescent="0.3">
      <c r="A44" s="9" t="s">
        <v>0</v>
      </c>
      <c r="B44" s="45">
        <f>B43+C43</f>
        <v>417288382.00000012</v>
      </c>
      <c r="C44" s="46"/>
      <c r="D44" s="45">
        <f>D43+E43</f>
        <v>22488534.999999996</v>
      </c>
      <c r="E44" s="46"/>
      <c r="F44" s="45">
        <f>F43+G43</f>
        <v>34441370</v>
      </c>
      <c r="G44" s="46"/>
      <c r="H44" s="45">
        <f>H43+I43</f>
        <v>86105460.00000003</v>
      </c>
      <c r="I44" s="46"/>
      <c r="J44" s="45">
        <f>J43+K43</f>
        <v>0</v>
      </c>
      <c r="K44" s="46"/>
      <c r="L44" s="6"/>
      <c r="M44" s="2"/>
      <c r="N44" s="1">
        <f>B44+D44+F44+H44+J44</f>
        <v>560323747.00000012</v>
      </c>
      <c r="P44" s="9" t="s">
        <v>0</v>
      </c>
      <c r="Q44" s="45">
        <f>Q43+R43</f>
        <v>84403</v>
      </c>
      <c r="R44" s="46"/>
      <c r="S44" s="45">
        <f>S43+T43</f>
        <v>3853</v>
      </c>
      <c r="T44" s="46"/>
      <c r="U44" s="45">
        <f>U43+V43</f>
        <v>3802</v>
      </c>
      <c r="V44" s="46"/>
      <c r="W44" s="45">
        <f>W43+X43</f>
        <v>22299</v>
      </c>
      <c r="X44" s="46"/>
      <c r="Y44" s="45">
        <f>Y43+Z43</f>
        <v>5959</v>
      </c>
      <c r="Z44" s="46"/>
      <c r="AA44" s="6"/>
      <c r="AB44" s="2"/>
      <c r="AC44" s="1">
        <f>Q44+S44+U44+W44+Y44</f>
        <v>120316</v>
      </c>
      <c r="AE44" s="9" t="s">
        <v>0</v>
      </c>
      <c r="AF44" s="47">
        <f>IFERROR(B44/Q44,"N.A.")</f>
        <v>4943.9994076039966</v>
      </c>
      <c r="AG44" s="48"/>
      <c r="AH44" s="47">
        <f>IFERROR(D44/S44,"N.A.")</f>
        <v>5836.6298987801702</v>
      </c>
      <c r="AI44" s="48"/>
      <c r="AJ44" s="47">
        <f>IFERROR(F44/U44,"N.A.")</f>
        <v>9058.7506575486586</v>
      </c>
      <c r="AK44" s="48"/>
      <c r="AL44" s="47">
        <f>IFERROR(H44/W44,"N.A.")</f>
        <v>3861.4045472891175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4657.100859403572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1509215</v>
      </c>
      <c r="C15" s="4"/>
      <c r="D15" s="4">
        <v>1080467.0000000002</v>
      </c>
      <c r="E15" s="4"/>
      <c r="F15" s="4">
        <v>1415732.0000000002</v>
      </c>
      <c r="G15" s="4"/>
      <c r="H15" s="4">
        <v>8509742.0000000037</v>
      </c>
      <c r="I15" s="4"/>
      <c r="J15" s="4">
        <v>0</v>
      </c>
      <c r="K15" s="4"/>
      <c r="L15" s="3">
        <f t="shared" ref="L15:M18" si="0">B15+D15+F15+H15+J15</f>
        <v>12515156.000000004</v>
      </c>
      <c r="M15" s="3">
        <f t="shared" si="0"/>
        <v>0</v>
      </c>
      <c r="N15" s="26">
        <f>L15+M15</f>
        <v>12515156.000000004</v>
      </c>
      <c r="P15" s="7" t="s">
        <v>12</v>
      </c>
      <c r="Q15" s="4">
        <v>693</v>
      </c>
      <c r="R15" s="4">
        <v>0</v>
      </c>
      <c r="S15" s="4">
        <v>794</v>
      </c>
      <c r="T15" s="4">
        <v>0</v>
      </c>
      <c r="U15" s="4">
        <v>536</v>
      </c>
      <c r="V15" s="4">
        <v>0</v>
      </c>
      <c r="W15" s="4">
        <v>3664</v>
      </c>
      <c r="X15" s="4">
        <v>0</v>
      </c>
      <c r="Y15" s="4">
        <v>733</v>
      </c>
      <c r="Z15" s="4">
        <v>0</v>
      </c>
      <c r="AA15" s="3">
        <f t="shared" ref="AA15:AB19" si="1">Q15+S15+U15+W15+Y15</f>
        <v>6420</v>
      </c>
      <c r="AB15" s="3">
        <f t="shared" si="1"/>
        <v>0</v>
      </c>
      <c r="AC15" s="26">
        <f>AA15+AB15</f>
        <v>6420</v>
      </c>
      <c r="AE15" s="7" t="s">
        <v>12</v>
      </c>
      <c r="AF15" s="4">
        <f t="shared" ref="AF15:AR18" si="2">IFERROR(B15/Q15, "N.A.")</f>
        <v>2177.7994227994227</v>
      </c>
      <c r="AG15" s="4" t="str">
        <f t="shared" si="2"/>
        <v>N.A.</v>
      </c>
      <c r="AH15" s="4">
        <f t="shared" si="2"/>
        <v>1360.789672544081</v>
      </c>
      <c r="AI15" s="4" t="str">
        <f t="shared" si="2"/>
        <v>N.A.</v>
      </c>
      <c r="AJ15" s="4">
        <f t="shared" si="2"/>
        <v>2641.2910447761196</v>
      </c>
      <c r="AK15" s="4" t="str">
        <f t="shared" si="2"/>
        <v>N.A.</v>
      </c>
      <c r="AL15" s="4">
        <f t="shared" si="2"/>
        <v>2322.5278384279486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1949.4012461059197</v>
      </c>
      <c r="AQ15" s="4" t="str">
        <f t="shared" si="2"/>
        <v>N.A.</v>
      </c>
      <c r="AR15" s="26">
        <f t="shared" si="2"/>
        <v>1949.4012461059197</v>
      </c>
    </row>
    <row r="16" spans="1:44" ht="15.75" customHeight="1" thickBot="1" x14ac:dyDescent="0.3">
      <c r="A16" s="7" t="s">
        <v>13</v>
      </c>
      <c r="B16" s="4">
        <v>498456</v>
      </c>
      <c r="C16" s="4"/>
      <c r="D16" s="4">
        <v>103845</v>
      </c>
      <c r="E16" s="4"/>
      <c r="F16" s="4"/>
      <c r="G16" s="4"/>
      <c r="H16" s="4"/>
      <c r="I16" s="4"/>
      <c r="J16" s="4"/>
      <c r="K16" s="4"/>
      <c r="L16" s="3">
        <f t="shared" si="0"/>
        <v>602301</v>
      </c>
      <c r="M16" s="3">
        <f t="shared" si="0"/>
        <v>0</v>
      </c>
      <c r="N16" s="26">
        <f>L16+M16</f>
        <v>602301</v>
      </c>
      <c r="P16" s="7" t="s">
        <v>13</v>
      </c>
      <c r="Q16" s="4">
        <v>322</v>
      </c>
      <c r="R16" s="4">
        <v>0</v>
      </c>
      <c r="S16" s="4">
        <v>161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483</v>
      </c>
      <c r="AB16" s="3">
        <f t="shared" si="1"/>
        <v>0</v>
      </c>
      <c r="AC16" s="26">
        <f>AA16+AB16</f>
        <v>483</v>
      </c>
      <c r="AE16" s="7" t="s">
        <v>13</v>
      </c>
      <c r="AF16" s="4">
        <f t="shared" si="2"/>
        <v>1548</v>
      </c>
      <c r="AG16" s="4" t="str">
        <f t="shared" si="2"/>
        <v>N.A.</v>
      </c>
      <c r="AH16" s="4">
        <f t="shared" si="2"/>
        <v>645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1247</v>
      </c>
      <c r="AQ16" s="4" t="str">
        <f t="shared" si="2"/>
        <v>N.A.</v>
      </c>
      <c r="AR16" s="26">
        <f t="shared" si="2"/>
        <v>1247</v>
      </c>
    </row>
    <row r="17" spans="1:44" ht="15.75" customHeight="1" thickBot="1" x14ac:dyDescent="0.3">
      <c r="A17" s="7" t="s">
        <v>14</v>
      </c>
      <c r="B17" s="4">
        <v>12639600.999999998</v>
      </c>
      <c r="C17" s="4">
        <v>23481320</v>
      </c>
      <c r="D17" s="4">
        <v>0</v>
      </c>
      <c r="E17" s="4"/>
      <c r="F17" s="4"/>
      <c r="G17" s="4">
        <v>2120000</v>
      </c>
      <c r="H17" s="4"/>
      <c r="I17" s="4">
        <v>1760000.0000000002</v>
      </c>
      <c r="J17" s="4">
        <v>0</v>
      </c>
      <c r="K17" s="4"/>
      <c r="L17" s="3">
        <f t="shared" si="0"/>
        <v>12639600.999999998</v>
      </c>
      <c r="M17" s="3">
        <f t="shared" si="0"/>
        <v>27361320</v>
      </c>
      <c r="N17" s="26">
        <f>L17+M17</f>
        <v>40000921</v>
      </c>
      <c r="P17" s="7" t="s">
        <v>14</v>
      </c>
      <c r="Q17" s="4">
        <v>3251</v>
      </c>
      <c r="R17" s="4">
        <v>4094</v>
      </c>
      <c r="S17" s="4">
        <v>107</v>
      </c>
      <c r="T17" s="4">
        <v>0</v>
      </c>
      <c r="U17" s="4">
        <v>0</v>
      </c>
      <c r="V17" s="4">
        <v>265</v>
      </c>
      <c r="W17" s="4">
        <v>0</v>
      </c>
      <c r="X17" s="4">
        <v>591</v>
      </c>
      <c r="Y17" s="4">
        <v>530</v>
      </c>
      <c r="Z17" s="4">
        <v>0</v>
      </c>
      <c r="AA17" s="3">
        <f t="shared" si="1"/>
        <v>3888</v>
      </c>
      <c r="AB17" s="3">
        <f t="shared" si="1"/>
        <v>4950</v>
      </c>
      <c r="AC17" s="26">
        <f>AA17+AB17</f>
        <v>8838</v>
      </c>
      <c r="AE17" s="7" t="s">
        <v>14</v>
      </c>
      <c r="AF17" s="4">
        <f t="shared" si="2"/>
        <v>3887.9117194709315</v>
      </c>
      <c r="AG17" s="4">
        <f t="shared" si="2"/>
        <v>5735.5446995603324</v>
      </c>
      <c r="AH17" s="4">
        <f t="shared" si="2"/>
        <v>0</v>
      </c>
      <c r="AI17" s="4" t="str">
        <f t="shared" si="2"/>
        <v>N.A.</v>
      </c>
      <c r="AJ17" s="4" t="str">
        <f t="shared" si="2"/>
        <v>N.A.</v>
      </c>
      <c r="AK17" s="4">
        <f t="shared" si="2"/>
        <v>8000</v>
      </c>
      <c r="AL17" s="4" t="str">
        <f t="shared" si="2"/>
        <v>N.A.</v>
      </c>
      <c r="AM17" s="4">
        <f t="shared" si="2"/>
        <v>2978.0033840947549</v>
      </c>
      <c r="AN17" s="4">
        <f t="shared" si="2"/>
        <v>0</v>
      </c>
      <c r="AO17" s="4" t="str">
        <f t="shared" si="2"/>
        <v>N.A.</v>
      </c>
      <c r="AP17" s="4">
        <f t="shared" si="2"/>
        <v>3250.9261831275717</v>
      </c>
      <c r="AQ17" s="4">
        <f t="shared" si="2"/>
        <v>5527.5393939393944</v>
      </c>
      <c r="AR17" s="26">
        <f t="shared" si="2"/>
        <v>4526.0150486535413</v>
      </c>
    </row>
    <row r="18" spans="1:44" ht="15.75" customHeight="1" thickBot="1" x14ac:dyDescent="0.3">
      <c r="A18" s="7" t="s">
        <v>15</v>
      </c>
      <c r="B18" s="4">
        <v>855660</v>
      </c>
      <c r="C18" s="4"/>
      <c r="D18" s="4"/>
      <c r="E18" s="4"/>
      <c r="F18" s="4"/>
      <c r="G18" s="4">
        <v>994174.99999999988</v>
      </c>
      <c r="H18" s="4">
        <v>280098.00000000006</v>
      </c>
      <c r="I18" s="4"/>
      <c r="J18" s="4">
        <v>0</v>
      </c>
      <c r="K18" s="4"/>
      <c r="L18" s="3">
        <f t="shared" si="0"/>
        <v>1135758</v>
      </c>
      <c r="M18" s="3">
        <f t="shared" si="0"/>
        <v>994174.99999999988</v>
      </c>
      <c r="N18" s="26">
        <f>L18+M18</f>
        <v>2129933</v>
      </c>
      <c r="P18" s="7" t="s">
        <v>15</v>
      </c>
      <c r="Q18" s="4">
        <v>268</v>
      </c>
      <c r="R18" s="4">
        <v>0</v>
      </c>
      <c r="S18" s="4">
        <v>0</v>
      </c>
      <c r="T18" s="4">
        <v>0</v>
      </c>
      <c r="U18" s="4">
        <v>0</v>
      </c>
      <c r="V18" s="4">
        <v>648</v>
      </c>
      <c r="W18" s="4">
        <v>3088</v>
      </c>
      <c r="X18" s="4">
        <v>0</v>
      </c>
      <c r="Y18" s="4">
        <v>830</v>
      </c>
      <c r="Z18" s="4">
        <v>0</v>
      </c>
      <c r="AA18" s="3">
        <f t="shared" si="1"/>
        <v>4186</v>
      </c>
      <c r="AB18" s="3">
        <f t="shared" si="1"/>
        <v>648</v>
      </c>
      <c r="AC18" s="26">
        <f>AA18+AB18</f>
        <v>4834</v>
      </c>
      <c r="AE18" s="7" t="s">
        <v>15</v>
      </c>
      <c r="AF18" s="4">
        <f t="shared" si="2"/>
        <v>3192.7611940298507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1534.2206790123455</v>
      </c>
      <c r="AL18" s="4">
        <f t="shared" si="2"/>
        <v>90.705310880829032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271.3229813664596</v>
      </c>
      <c r="AQ18" s="4">
        <f t="shared" si="2"/>
        <v>1534.2206790123455</v>
      </c>
      <c r="AR18" s="26">
        <f t="shared" si="2"/>
        <v>440.61501861812167</v>
      </c>
    </row>
    <row r="19" spans="1:44" ht="15.75" customHeight="1" thickBot="1" x14ac:dyDescent="0.3">
      <c r="A19" s="8" t="s">
        <v>16</v>
      </c>
      <c r="B19" s="4">
        <v>15502932.000000002</v>
      </c>
      <c r="C19" s="4">
        <v>23481320</v>
      </c>
      <c r="D19" s="4">
        <v>1184312</v>
      </c>
      <c r="E19" s="4"/>
      <c r="F19" s="4">
        <v>1415732.0000000002</v>
      </c>
      <c r="G19" s="4">
        <v>3114175</v>
      </c>
      <c r="H19" s="4">
        <v>8789840</v>
      </c>
      <c r="I19" s="4">
        <v>1760000.0000000002</v>
      </c>
      <c r="J19" s="4">
        <v>0</v>
      </c>
      <c r="K19" s="4"/>
      <c r="L19" s="3">
        <f t="shared" ref="L19:M19" si="3">SUM(L15:L18)</f>
        <v>26892816</v>
      </c>
      <c r="M19" s="3">
        <f t="shared" si="3"/>
        <v>28355495</v>
      </c>
      <c r="N19" s="26"/>
      <c r="P19" s="8" t="s">
        <v>16</v>
      </c>
      <c r="Q19" s="4">
        <v>4534</v>
      </c>
      <c r="R19" s="4">
        <v>4094</v>
      </c>
      <c r="S19" s="4">
        <v>1062</v>
      </c>
      <c r="T19" s="4">
        <v>0</v>
      </c>
      <c r="U19" s="4">
        <v>536</v>
      </c>
      <c r="V19" s="4">
        <v>913</v>
      </c>
      <c r="W19" s="4">
        <v>6752</v>
      </c>
      <c r="X19" s="4">
        <v>591</v>
      </c>
      <c r="Y19" s="4">
        <v>2093</v>
      </c>
      <c r="Z19" s="4">
        <v>0</v>
      </c>
      <c r="AA19" s="3">
        <f t="shared" si="1"/>
        <v>14977</v>
      </c>
      <c r="AB19" s="3">
        <f t="shared" si="1"/>
        <v>5598</v>
      </c>
      <c r="AC19" s="26"/>
      <c r="AE19" s="8" t="s">
        <v>16</v>
      </c>
      <c r="AF19" s="4">
        <f t="shared" ref="AF19:AQ19" si="4">IFERROR(B19/Q19, "N.A.")</f>
        <v>3419.2615791795329</v>
      </c>
      <c r="AG19" s="4">
        <f t="shared" si="4"/>
        <v>5735.5446995603324</v>
      </c>
      <c r="AH19" s="4">
        <f t="shared" si="4"/>
        <v>1115.1713747645952</v>
      </c>
      <c r="AI19" s="4" t="str">
        <f t="shared" si="4"/>
        <v>N.A.</v>
      </c>
      <c r="AJ19" s="4">
        <f t="shared" si="4"/>
        <v>2641.2910447761196</v>
      </c>
      <c r="AK19" s="4">
        <f t="shared" si="4"/>
        <v>3410.9255202628697</v>
      </c>
      <c r="AL19" s="4">
        <f t="shared" si="4"/>
        <v>1301.8127962085307</v>
      </c>
      <c r="AM19" s="4">
        <f t="shared" si="4"/>
        <v>2978.0033840947549</v>
      </c>
      <c r="AN19" s="4">
        <f t="shared" si="4"/>
        <v>0</v>
      </c>
      <c r="AO19" s="4" t="str">
        <f t="shared" si="4"/>
        <v>N.A.</v>
      </c>
      <c r="AP19" s="4">
        <f t="shared" si="4"/>
        <v>1795.6076650864659</v>
      </c>
      <c r="AQ19" s="4">
        <f t="shared" si="4"/>
        <v>5065.2902822436581</v>
      </c>
      <c r="AR19" s="26"/>
    </row>
    <row r="20" spans="1:44" ht="15.75" thickBot="1" x14ac:dyDescent="0.3">
      <c r="A20" s="9" t="s">
        <v>0</v>
      </c>
      <c r="B20" s="45">
        <f>B19+C19</f>
        <v>38984252</v>
      </c>
      <c r="C20" s="46"/>
      <c r="D20" s="45">
        <f>D19+E19</f>
        <v>1184312</v>
      </c>
      <c r="E20" s="46"/>
      <c r="F20" s="45">
        <f>F19+G19</f>
        <v>4529907</v>
      </c>
      <c r="G20" s="46"/>
      <c r="H20" s="45">
        <f>H19+I19</f>
        <v>10549840</v>
      </c>
      <c r="I20" s="46"/>
      <c r="J20" s="45">
        <f>J19+K19</f>
        <v>0</v>
      </c>
      <c r="K20" s="46"/>
      <c r="L20" s="6"/>
      <c r="M20" s="2"/>
      <c r="N20" s="1">
        <f>B20+D20+F20+H20+J20</f>
        <v>55248311</v>
      </c>
      <c r="P20" s="9" t="s">
        <v>0</v>
      </c>
      <c r="Q20" s="45">
        <f>Q19+R19</f>
        <v>8628</v>
      </c>
      <c r="R20" s="46"/>
      <c r="S20" s="45">
        <f>S19+T19</f>
        <v>1062</v>
      </c>
      <c r="T20" s="46"/>
      <c r="U20" s="45">
        <f>U19+V19</f>
        <v>1449</v>
      </c>
      <c r="V20" s="46"/>
      <c r="W20" s="45">
        <f>W19+X19</f>
        <v>7343</v>
      </c>
      <c r="X20" s="46"/>
      <c r="Y20" s="45">
        <f>Y19+Z19</f>
        <v>2093</v>
      </c>
      <c r="Z20" s="46"/>
      <c r="AA20" s="6"/>
      <c r="AB20" s="2"/>
      <c r="AC20" s="1">
        <f>Q20+S20+U20+W20+Y20</f>
        <v>20575</v>
      </c>
      <c r="AE20" s="9" t="s">
        <v>0</v>
      </c>
      <c r="AF20" s="47">
        <f>IFERROR(B20/Q20,"N.A.")</f>
        <v>4518.3416782568383</v>
      </c>
      <c r="AG20" s="48"/>
      <c r="AH20" s="47">
        <f>IFERROR(D20/S20,"N.A.")</f>
        <v>1115.1713747645952</v>
      </c>
      <c r="AI20" s="48"/>
      <c r="AJ20" s="47">
        <f>IFERROR(F20/U20,"N.A.")</f>
        <v>3126.2298136645963</v>
      </c>
      <c r="AK20" s="48"/>
      <c r="AL20" s="47">
        <f>IFERROR(H20/W20,"N.A.")</f>
        <v>1436.7206863679694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2685.2156014580801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1256160</v>
      </c>
      <c r="C27" s="4"/>
      <c r="D27" s="4">
        <v>991967</v>
      </c>
      <c r="E27" s="4"/>
      <c r="F27" s="4">
        <v>1415732.0000000002</v>
      </c>
      <c r="G27" s="4"/>
      <c r="H27" s="4">
        <v>4038445.0000000005</v>
      </c>
      <c r="I27" s="4"/>
      <c r="J27" s="4">
        <v>0</v>
      </c>
      <c r="K27" s="4"/>
      <c r="L27" s="3">
        <f t="shared" ref="L27:M31" si="5">B27+D27+F27+H27+J27</f>
        <v>7702304</v>
      </c>
      <c r="M27" s="3">
        <f t="shared" si="5"/>
        <v>0</v>
      </c>
      <c r="N27" s="26">
        <f>L27+M27</f>
        <v>7702304</v>
      </c>
      <c r="P27" s="7" t="s">
        <v>12</v>
      </c>
      <c r="Q27" s="4">
        <v>479</v>
      </c>
      <c r="R27" s="4">
        <v>0</v>
      </c>
      <c r="S27" s="4">
        <v>479</v>
      </c>
      <c r="T27" s="4">
        <v>0</v>
      </c>
      <c r="U27" s="4">
        <v>536</v>
      </c>
      <c r="V27" s="4">
        <v>0</v>
      </c>
      <c r="W27" s="4">
        <v>1179</v>
      </c>
      <c r="X27" s="4">
        <v>0</v>
      </c>
      <c r="Y27" s="4">
        <v>161</v>
      </c>
      <c r="Z27" s="4">
        <v>0</v>
      </c>
      <c r="AA27" s="3">
        <f t="shared" ref="AA27:AB31" si="6">Q27+S27+U27+W27+Y27</f>
        <v>2834</v>
      </c>
      <c r="AB27" s="3">
        <f t="shared" si="6"/>
        <v>0</v>
      </c>
      <c r="AC27" s="26">
        <f>AA27+AB27</f>
        <v>2834</v>
      </c>
      <c r="AE27" s="7" t="s">
        <v>12</v>
      </c>
      <c r="AF27" s="4">
        <f t="shared" ref="AF27:AR30" si="7">IFERROR(B27/Q27, "N.A.")</f>
        <v>2622.4634655532359</v>
      </c>
      <c r="AG27" s="4" t="str">
        <f t="shared" si="7"/>
        <v>N.A.</v>
      </c>
      <c r="AH27" s="4">
        <f t="shared" si="7"/>
        <v>2070.9123173277662</v>
      </c>
      <c r="AI27" s="4" t="str">
        <f t="shared" si="7"/>
        <v>N.A.</v>
      </c>
      <c r="AJ27" s="4">
        <f t="shared" si="7"/>
        <v>2641.2910447761196</v>
      </c>
      <c r="AK27" s="4" t="str">
        <f t="shared" si="7"/>
        <v>N.A.</v>
      </c>
      <c r="AL27" s="4">
        <f t="shared" si="7"/>
        <v>3425.3138252756576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2717.82074805928</v>
      </c>
      <c r="AQ27" s="4" t="str">
        <f t="shared" si="7"/>
        <v>N.A.</v>
      </c>
      <c r="AR27" s="26">
        <f t="shared" si="7"/>
        <v>2717.82074805928</v>
      </c>
    </row>
    <row r="28" spans="1:44" ht="15.75" customHeight="1" thickBot="1" x14ac:dyDescent="0.3">
      <c r="A28" s="7" t="s">
        <v>13</v>
      </c>
      <c r="B28" s="4">
        <v>498456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498456</v>
      </c>
      <c r="M28" s="3">
        <f t="shared" si="5"/>
        <v>0</v>
      </c>
      <c r="N28" s="26">
        <f>L28+M28</f>
        <v>498456</v>
      </c>
      <c r="P28" s="7" t="s">
        <v>13</v>
      </c>
      <c r="Q28" s="4">
        <v>322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322</v>
      </c>
      <c r="AB28" s="3">
        <f t="shared" si="6"/>
        <v>0</v>
      </c>
      <c r="AC28" s="26">
        <f>AA28+AB28</f>
        <v>322</v>
      </c>
      <c r="AE28" s="7" t="s">
        <v>13</v>
      </c>
      <c r="AF28" s="4">
        <f t="shared" si="7"/>
        <v>1548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1548</v>
      </c>
      <c r="AQ28" s="4" t="str">
        <f t="shared" si="7"/>
        <v>N.A.</v>
      </c>
      <c r="AR28" s="26">
        <f t="shared" si="7"/>
        <v>1548</v>
      </c>
    </row>
    <row r="29" spans="1:44" ht="15.75" customHeight="1" thickBot="1" x14ac:dyDescent="0.3">
      <c r="A29" s="7" t="s">
        <v>14</v>
      </c>
      <c r="B29" s="4">
        <v>11290761</v>
      </c>
      <c r="C29" s="4">
        <v>14031640</v>
      </c>
      <c r="D29" s="4">
        <v>0</v>
      </c>
      <c r="E29" s="4"/>
      <c r="F29" s="4"/>
      <c r="G29" s="4"/>
      <c r="H29" s="4"/>
      <c r="I29" s="4">
        <v>797650</v>
      </c>
      <c r="J29" s="4"/>
      <c r="K29" s="4"/>
      <c r="L29" s="3">
        <f t="shared" si="5"/>
        <v>11290761</v>
      </c>
      <c r="M29" s="3">
        <f t="shared" si="5"/>
        <v>14829290</v>
      </c>
      <c r="N29" s="26">
        <f>L29+M29</f>
        <v>26120051</v>
      </c>
      <c r="P29" s="7" t="s">
        <v>14</v>
      </c>
      <c r="Q29" s="4">
        <v>2825</v>
      </c>
      <c r="R29" s="4">
        <v>2605</v>
      </c>
      <c r="S29" s="4">
        <v>107</v>
      </c>
      <c r="T29" s="4">
        <v>0</v>
      </c>
      <c r="U29" s="4">
        <v>0</v>
      </c>
      <c r="V29" s="4">
        <v>0</v>
      </c>
      <c r="W29" s="4">
        <v>0</v>
      </c>
      <c r="X29" s="4">
        <v>265</v>
      </c>
      <c r="Y29" s="4">
        <v>0</v>
      </c>
      <c r="Z29" s="4">
        <v>0</v>
      </c>
      <c r="AA29" s="3">
        <f t="shared" si="6"/>
        <v>2932</v>
      </c>
      <c r="AB29" s="3">
        <f t="shared" si="6"/>
        <v>2870</v>
      </c>
      <c r="AC29" s="26">
        <f>AA29+AB29</f>
        <v>5802</v>
      </c>
      <c r="AE29" s="7" t="s">
        <v>14</v>
      </c>
      <c r="AF29" s="4">
        <f t="shared" si="7"/>
        <v>3996.7295575221237</v>
      </c>
      <c r="AG29" s="4">
        <f t="shared" si="7"/>
        <v>5386.4261036468333</v>
      </c>
      <c r="AH29" s="4">
        <f t="shared" si="7"/>
        <v>0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3010</v>
      </c>
      <c r="AN29" s="4" t="str">
        <f t="shared" si="7"/>
        <v>N.A.</v>
      </c>
      <c r="AO29" s="4" t="str">
        <f t="shared" si="7"/>
        <v>N.A.</v>
      </c>
      <c r="AP29" s="4">
        <f t="shared" si="7"/>
        <v>3850.8734652114599</v>
      </c>
      <c r="AQ29" s="4">
        <f t="shared" si="7"/>
        <v>5167</v>
      </c>
      <c r="AR29" s="26">
        <f t="shared" si="7"/>
        <v>4501.9046880386077</v>
      </c>
    </row>
    <row r="30" spans="1:44" ht="15.75" customHeight="1" thickBot="1" x14ac:dyDescent="0.3">
      <c r="A30" s="7" t="s">
        <v>15</v>
      </c>
      <c r="B30" s="4">
        <v>855660</v>
      </c>
      <c r="C30" s="4"/>
      <c r="D30" s="4"/>
      <c r="E30" s="4"/>
      <c r="F30" s="4"/>
      <c r="G30" s="4">
        <v>994174.99999999988</v>
      </c>
      <c r="H30" s="4">
        <v>280098.00000000006</v>
      </c>
      <c r="I30" s="4"/>
      <c r="J30" s="4">
        <v>0</v>
      </c>
      <c r="K30" s="4"/>
      <c r="L30" s="3">
        <f t="shared" si="5"/>
        <v>1135758</v>
      </c>
      <c r="M30" s="3">
        <f t="shared" si="5"/>
        <v>994174.99999999988</v>
      </c>
      <c r="N30" s="26">
        <f>L30+M30</f>
        <v>2129933</v>
      </c>
      <c r="P30" s="7" t="s">
        <v>15</v>
      </c>
      <c r="Q30" s="4">
        <v>268</v>
      </c>
      <c r="R30" s="4">
        <v>0</v>
      </c>
      <c r="S30" s="4">
        <v>0</v>
      </c>
      <c r="T30" s="4">
        <v>0</v>
      </c>
      <c r="U30" s="4">
        <v>0</v>
      </c>
      <c r="V30" s="4">
        <v>648</v>
      </c>
      <c r="W30" s="4">
        <v>3088</v>
      </c>
      <c r="X30" s="4">
        <v>0</v>
      </c>
      <c r="Y30" s="4">
        <v>769</v>
      </c>
      <c r="Z30" s="4">
        <v>0</v>
      </c>
      <c r="AA30" s="3">
        <f t="shared" si="6"/>
        <v>4125</v>
      </c>
      <c r="AB30" s="3">
        <f t="shared" si="6"/>
        <v>648</v>
      </c>
      <c r="AC30" s="26">
        <f>AA30+AB30</f>
        <v>4773</v>
      </c>
      <c r="AE30" s="7" t="s">
        <v>15</v>
      </c>
      <c r="AF30" s="4">
        <f t="shared" si="7"/>
        <v>3192.7611940298507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1534.2206790123455</v>
      </c>
      <c r="AL30" s="4">
        <f t="shared" si="7"/>
        <v>90.705310880829032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275.33527272727275</v>
      </c>
      <c r="AQ30" s="4">
        <f t="shared" si="7"/>
        <v>1534.2206790123455</v>
      </c>
      <c r="AR30" s="26">
        <f t="shared" si="7"/>
        <v>446.24617640896713</v>
      </c>
    </row>
    <row r="31" spans="1:44" ht="15.75" customHeight="1" thickBot="1" x14ac:dyDescent="0.3">
      <c r="A31" s="8" t="s">
        <v>16</v>
      </c>
      <c r="B31" s="4">
        <v>13901037</v>
      </c>
      <c r="C31" s="4">
        <v>14031640</v>
      </c>
      <c r="D31" s="4">
        <v>991967.00000000012</v>
      </c>
      <c r="E31" s="4"/>
      <c r="F31" s="4">
        <v>1415732.0000000002</v>
      </c>
      <c r="G31" s="4">
        <v>994174.99999999988</v>
      </c>
      <c r="H31" s="4">
        <v>4318543</v>
      </c>
      <c r="I31" s="4">
        <v>797650</v>
      </c>
      <c r="J31" s="4">
        <v>0</v>
      </c>
      <c r="K31" s="4"/>
      <c r="L31" s="3">
        <f t="shared" si="5"/>
        <v>20627279</v>
      </c>
      <c r="M31" s="3">
        <f t="shared" si="5"/>
        <v>15823465</v>
      </c>
      <c r="N31" s="26"/>
      <c r="P31" s="8" t="s">
        <v>16</v>
      </c>
      <c r="Q31" s="4">
        <v>3894</v>
      </c>
      <c r="R31" s="4">
        <v>2605</v>
      </c>
      <c r="S31" s="4">
        <v>586</v>
      </c>
      <c r="T31" s="4">
        <v>0</v>
      </c>
      <c r="U31" s="4">
        <v>536</v>
      </c>
      <c r="V31" s="4">
        <v>648</v>
      </c>
      <c r="W31" s="4">
        <v>4267</v>
      </c>
      <c r="X31" s="4">
        <v>265</v>
      </c>
      <c r="Y31" s="4">
        <v>930</v>
      </c>
      <c r="Z31" s="4">
        <v>0</v>
      </c>
      <c r="AA31" s="3">
        <f t="shared" si="6"/>
        <v>10213</v>
      </c>
      <c r="AB31" s="3">
        <f t="shared" si="6"/>
        <v>3518</v>
      </c>
      <c r="AC31" s="26"/>
      <c r="AE31" s="8" t="s">
        <v>16</v>
      </c>
      <c r="AF31" s="4">
        <f t="shared" ref="AF31:AQ31" si="8">IFERROR(B31/Q31, "N.A.")</f>
        <v>3569.8605546995377</v>
      </c>
      <c r="AG31" s="4">
        <f t="shared" si="8"/>
        <v>5386.4261036468333</v>
      </c>
      <c r="AH31" s="4">
        <f t="shared" si="8"/>
        <v>1692.7764505119455</v>
      </c>
      <c r="AI31" s="4" t="str">
        <f t="shared" si="8"/>
        <v>N.A.</v>
      </c>
      <c r="AJ31" s="4">
        <f t="shared" si="8"/>
        <v>2641.2910447761196</v>
      </c>
      <c r="AK31" s="4">
        <f t="shared" si="8"/>
        <v>1534.2206790123455</v>
      </c>
      <c r="AL31" s="4">
        <f t="shared" si="8"/>
        <v>1012.0794469182096</v>
      </c>
      <c r="AM31" s="4">
        <f t="shared" si="8"/>
        <v>3010</v>
      </c>
      <c r="AN31" s="4">
        <f t="shared" si="8"/>
        <v>0</v>
      </c>
      <c r="AO31" s="4" t="str">
        <f t="shared" si="8"/>
        <v>N.A.</v>
      </c>
      <c r="AP31" s="4">
        <f t="shared" si="8"/>
        <v>2019.7081171056498</v>
      </c>
      <c r="AQ31" s="4">
        <f t="shared" si="8"/>
        <v>4497.8581580443433</v>
      </c>
      <c r="AR31" s="26"/>
    </row>
    <row r="32" spans="1:44" ht="15.75" thickBot="1" x14ac:dyDescent="0.3">
      <c r="A32" s="9" t="s">
        <v>0</v>
      </c>
      <c r="B32" s="45">
        <f>B31+C31</f>
        <v>27932677</v>
      </c>
      <c r="C32" s="46"/>
      <c r="D32" s="45">
        <f>D31+E31</f>
        <v>991967.00000000012</v>
      </c>
      <c r="E32" s="46"/>
      <c r="F32" s="45">
        <f>F31+G31</f>
        <v>2409907</v>
      </c>
      <c r="G32" s="46"/>
      <c r="H32" s="45">
        <f>H31+I31</f>
        <v>5116193</v>
      </c>
      <c r="I32" s="46"/>
      <c r="J32" s="45">
        <f>J31+K31</f>
        <v>0</v>
      </c>
      <c r="K32" s="46"/>
      <c r="L32" s="6"/>
      <c r="M32" s="2"/>
      <c r="N32" s="1">
        <f>B32+D32+F32+H32+J32</f>
        <v>36450744</v>
      </c>
      <c r="P32" s="9" t="s">
        <v>0</v>
      </c>
      <c r="Q32" s="45">
        <f>Q31+R31</f>
        <v>6499</v>
      </c>
      <c r="R32" s="46"/>
      <c r="S32" s="45">
        <f>S31+T31</f>
        <v>586</v>
      </c>
      <c r="T32" s="46"/>
      <c r="U32" s="45">
        <f>U31+V31</f>
        <v>1184</v>
      </c>
      <c r="V32" s="46"/>
      <c r="W32" s="45">
        <f>W31+X31</f>
        <v>4532</v>
      </c>
      <c r="X32" s="46"/>
      <c r="Y32" s="45">
        <f>Y31+Z31</f>
        <v>930</v>
      </c>
      <c r="Z32" s="46"/>
      <c r="AA32" s="6"/>
      <c r="AB32" s="2"/>
      <c r="AC32" s="1">
        <f>Q32+S32+U32+W32+Y32</f>
        <v>13731</v>
      </c>
      <c r="AE32" s="9" t="s">
        <v>0</v>
      </c>
      <c r="AF32" s="47">
        <f>IFERROR(B32/Q32,"N.A.")</f>
        <v>4297.9961532543466</v>
      </c>
      <c r="AG32" s="48"/>
      <c r="AH32" s="47">
        <f>IFERROR(D32/S32,"N.A.")</f>
        <v>1692.7764505119455</v>
      </c>
      <c r="AI32" s="48"/>
      <c r="AJ32" s="47">
        <f>IFERROR(F32/U32,"N.A.")</f>
        <v>2035.3944256756756</v>
      </c>
      <c r="AK32" s="48"/>
      <c r="AL32" s="47">
        <f>IFERROR(H32/W32,"N.A.")</f>
        <v>1128.9040158870257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2654.6314179593619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>
        <v>253055</v>
      </c>
      <c r="C39" s="4"/>
      <c r="D39" s="4">
        <v>88500</v>
      </c>
      <c r="E39" s="4"/>
      <c r="F39" s="4"/>
      <c r="G39" s="4"/>
      <c r="H39" s="4">
        <v>4471297</v>
      </c>
      <c r="I39" s="4"/>
      <c r="J39" s="4">
        <v>0</v>
      </c>
      <c r="K39" s="4"/>
      <c r="L39" s="3">
        <f t="shared" ref="L39:M43" si="9">B39+D39+F39+H39+J39</f>
        <v>4812852</v>
      </c>
      <c r="M39" s="3">
        <f t="shared" si="9"/>
        <v>0</v>
      </c>
      <c r="N39" s="26">
        <f>L39+M39</f>
        <v>4812852</v>
      </c>
      <c r="P39" s="7" t="s">
        <v>12</v>
      </c>
      <c r="Q39" s="4">
        <v>214</v>
      </c>
      <c r="R39" s="4">
        <v>0</v>
      </c>
      <c r="S39" s="4">
        <v>315</v>
      </c>
      <c r="T39" s="4">
        <v>0</v>
      </c>
      <c r="U39" s="4">
        <v>0</v>
      </c>
      <c r="V39" s="4">
        <v>0</v>
      </c>
      <c r="W39" s="4">
        <v>2485</v>
      </c>
      <c r="X39" s="4">
        <v>0</v>
      </c>
      <c r="Y39" s="4">
        <v>572</v>
      </c>
      <c r="Z39" s="4">
        <v>0</v>
      </c>
      <c r="AA39" s="3">
        <f t="shared" ref="AA39:AB43" si="10">Q39+S39+U39+W39+Y39</f>
        <v>3586</v>
      </c>
      <c r="AB39" s="3">
        <f t="shared" si="10"/>
        <v>0</v>
      </c>
      <c r="AC39" s="26">
        <f>AA39+AB39</f>
        <v>3586</v>
      </c>
      <c r="AE39" s="7" t="s">
        <v>12</v>
      </c>
      <c r="AF39" s="4">
        <f t="shared" ref="AF39:AR42" si="11">IFERROR(B39/Q39, "N.A.")</f>
        <v>1182.5</v>
      </c>
      <c r="AG39" s="4" t="str">
        <f t="shared" si="11"/>
        <v>N.A.</v>
      </c>
      <c r="AH39" s="4">
        <f t="shared" si="11"/>
        <v>280.95238095238096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1799.3146881287726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1342.122699386503</v>
      </c>
      <c r="AQ39" s="4" t="str">
        <f t="shared" si="11"/>
        <v>N.A.</v>
      </c>
      <c r="AR39" s="26">
        <f t="shared" si="11"/>
        <v>1342.122699386503</v>
      </c>
    </row>
    <row r="40" spans="1:44" ht="15.75" customHeight="1" thickBot="1" x14ac:dyDescent="0.3">
      <c r="A40" s="7" t="s">
        <v>13</v>
      </c>
      <c r="B40" s="4"/>
      <c r="C40" s="4"/>
      <c r="D40" s="4">
        <v>103845</v>
      </c>
      <c r="E40" s="4"/>
      <c r="F40" s="4"/>
      <c r="G40" s="4"/>
      <c r="H40" s="4"/>
      <c r="I40" s="4"/>
      <c r="J40" s="4"/>
      <c r="K40" s="4"/>
      <c r="L40" s="3">
        <f t="shared" si="9"/>
        <v>103845</v>
      </c>
      <c r="M40" s="3">
        <f t="shared" si="9"/>
        <v>0</v>
      </c>
      <c r="N40" s="26">
        <f>L40+M40</f>
        <v>103845</v>
      </c>
      <c r="P40" s="7" t="s">
        <v>13</v>
      </c>
      <c r="Q40" s="4">
        <v>0</v>
      </c>
      <c r="R40" s="4">
        <v>0</v>
      </c>
      <c r="S40" s="4">
        <v>161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161</v>
      </c>
      <c r="AB40" s="3">
        <f t="shared" si="10"/>
        <v>0</v>
      </c>
      <c r="AC40" s="26">
        <f>AA40+AB40</f>
        <v>161</v>
      </c>
      <c r="AE40" s="7" t="s">
        <v>13</v>
      </c>
      <c r="AF40" s="4" t="str">
        <f t="shared" si="11"/>
        <v>N.A.</v>
      </c>
      <c r="AG40" s="4" t="str">
        <f t="shared" si="11"/>
        <v>N.A.</v>
      </c>
      <c r="AH40" s="4">
        <f t="shared" si="11"/>
        <v>645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645</v>
      </c>
      <c r="AQ40" s="4" t="str">
        <f t="shared" si="11"/>
        <v>N.A.</v>
      </c>
      <c r="AR40" s="26">
        <f t="shared" si="11"/>
        <v>645</v>
      </c>
    </row>
    <row r="41" spans="1:44" ht="15.75" customHeight="1" thickBot="1" x14ac:dyDescent="0.3">
      <c r="A41" s="7" t="s">
        <v>14</v>
      </c>
      <c r="B41" s="4">
        <v>1348840</v>
      </c>
      <c r="C41" s="4">
        <v>9449680</v>
      </c>
      <c r="D41" s="4"/>
      <c r="E41" s="4"/>
      <c r="F41" s="4"/>
      <c r="G41" s="4">
        <v>2120000</v>
      </c>
      <c r="H41" s="4"/>
      <c r="I41" s="4">
        <v>962350</v>
      </c>
      <c r="J41" s="4">
        <v>0</v>
      </c>
      <c r="K41" s="4"/>
      <c r="L41" s="3">
        <f t="shared" si="9"/>
        <v>1348840</v>
      </c>
      <c r="M41" s="3">
        <f t="shared" si="9"/>
        <v>12532030</v>
      </c>
      <c r="N41" s="26">
        <f>L41+M41</f>
        <v>13880870</v>
      </c>
      <c r="P41" s="7" t="s">
        <v>14</v>
      </c>
      <c r="Q41" s="4">
        <v>426</v>
      </c>
      <c r="R41" s="4">
        <v>1489</v>
      </c>
      <c r="S41" s="4">
        <v>0</v>
      </c>
      <c r="T41" s="4">
        <v>0</v>
      </c>
      <c r="U41" s="4">
        <v>0</v>
      </c>
      <c r="V41" s="4">
        <v>265</v>
      </c>
      <c r="W41" s="4">
        <v>0</v>
      </c>
      <c r="X41" s="4">
        <v>326</v>
      </c>
      <c r="Y41" s="4">
        <v>530</v>
      </c>
      <c r="Z41" s="4">
        <v>0</v>
      </c>
      <c r="AA41" s="3">
        <f t="shared" si="10"/>
        <v>956</v>
      </c>
      <c r="AB41" s="3">
        <f t="shared" si="10"/>
        <v>2080</v>
      </c>
      <c r="AC41" s="26">
        <f>AA41+AB41</f>
        <v>3036</v>
      </c>
      <c r="AE41" s="7" t="s">
        <v>14</v>
      </c>
      <c r="AF41" s="4">
        <f t="shared" si="11"/>
        <v>3166.2910798122066</v>
      </c>
      <c r="AG41" s="4">
        <f t="shared" si="11"/>
        <v>6346.3263935527202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8000</v>
      </c>
      <c r="AL41" s="4" t="str">
        <f t="shared" si="11"/>
        <v>N.A.</v>
      </c>
      <c r="AM41" s="4">
        <f t="shared" si="11"/>
        <v>2951.9938650306749</v>
      </c>
      <c r="AN41" s="4">
        <f t="shared" si="11"/>
        <v>0</v>
      </c>
      <c r="AO41" s="4" t="str">
        <f t="shared" si="11"/>
        <v>N.A.</v>
      </c>
      <c r="AP41" s="4">
        <f t="shared" si="11"/>
        <v>1410.9205020920501</v>
      </c>
      <c r="AQ41" s="4">
        <f t="shared" si="11"/>
        <v>6025.0144230769229</v>
      </c>
      <c r="AR41" s="26">
        <f t="shared" si="11"/>
        <v>4572.091567852437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61</v>
      </c>
      <c r="Z42" s="4">
        <v>0</v>
      </c>
      <c r="AA42" s="3">
        <f t="shared" si="10"/>
        <v>61</v>
      </c>
      <c r="AB42" s="3">
        <f t="shared" si="10"/>
        <v>0</v>
      </c>
      <c r="AC42" s="26">
        <f>AA42+AB42</f>
        <v>61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26">
        <f t="shared" si="11"/>
        <v>0</v>
      </c>
    </row>
    <row r="43" spans="1:44" ht="15.75" customHeight="1" thickBot="1" x14ac:dyDescent="0.3">
      <c r="A43" s="8" t="s">
        <v>16</v>
      </c>
      <c r="B43" s="4">
        <v>1601895</v>
      </c>
      <c r="C43" s="4">
        <v>9449680</v>
      </c>
      <c r="D43" s="4">
        <v>192345</v>
      </c>
      <c r="E43" s="4"/>
      <c r="F43" s="4"/>
      <c r="G43" s="4">
        <v>2120000</v>
      </c>
      <c r="H43" s="4">
        <v>4471297</v>
      </c>
      <c r="I43" s="4">
        <v>962350</v>
      </c>
      <c r="J43" s="4">
        <v>0</v>
      </c>
      <c r="K43" s="4"/>
      <c r="L43" s="3">
        <f t="shared" si="9"/>
        <v>6265537</v>
      </c>
      <c r="M43" s="3">
        <f t="shared" si="9"/>
        <v>12532030</v>
      </c>
      <c r="N43" s="26"/>
      <c r="P43" s="8" t="s">
        <v>16</v>
      </c>
      <c r="Q43" s="4">
        <v>640</v>
      </c>
      <c r="R43" s="4">
        <v>1489</v>
      </c>
      <c r="S43" s="4">
        <v>476</v>
      </c>
      <c r="T43" s="4">
        <v>0</v>
      </c>
      <c r="U43" s="4">
        <v>0</v>
      </c>
      <c r="V43" s="4">
        <v>265</v>
      </c>
      <c r="W43" s="4">
        <v>2485</v>
      </c>
      <c r="X43" s="4">
        <v>326</v>
      </c>
      <c r="Y43" s="4">
        <v>1163</v>
      </c>
      <c r="Z43" s="4">
        <v>0</v>
      </c>
      <c r="AA43" s="3">
        <f t="shared" si="10"/>
        <v>4764</v>
      </c>
      <c r="AB43" s="3">
        <f t="shared" si="10"/>
        <v>2080</v>
      </c>
      <c r="AC43" s="26"/>
      <c r="AE43" s="8" t="s">
        <v>16</v>
      </c>
      <c r="AF43" s="4">
        <f t="shared" ref="AF43:AQ43" si="12">IFERROR(B43/Q43, "N.A.")</f>
        <v>2502.9609375</v>
      </c>
      <c r="AG43" s="4">
        <f t="shared" si="12"/>
        <v>6346.3263935527202</v>
      </c>
      <c r="AH43" s="4">
        <f t="shared" si="12"/>
        <v>404.08613445378154</v>
      </c>
      <c r="AI43" s="4" t="str">
        <f t="shared" si="12"/>
        <v>N.A.</v>
      </c>
      <c r="AJ43" s="4" t="str">
        <f t="shared" si="12"/>
        <v>N.A.</v>
      </c>
      <c r="AK43" s="4">
        <f t="shared" si="12"/>
        <v>8000</v>
      </c>
      <c r="AL43" s="4">
        <f t="shared" si="12"/>
        <v>1799.3146881287726</v>
      </c>
      <c r="AM43" s="4">
        <f t="shared" si="12"/>
        <v>2951.9938650306749</v>
      </c>
      <c r="AN43" s="4">
        <f t="shared" si="12"/>
        <v>0</v>
      </c>
      <c r="AO43" s="4" t="str">
        <f t="shared" si="12"/>
        <v>N.A.</v>
      </c>
      <c r="AP43" s="4">
        <f t="shared" si="12"/>
        <v>1315.1840890008395</v>
      </c>
      <c r="AQ43" s="4">
        <f t="shared" si="12"/>
        <v>6025.0144230769229</v>
      </c>
      <c r="AR43" s="26"/>
    </row>
    <row r="44" spans="1:44" ht="15.75" thickBot="1" x14ac:dyDescent="0.3">
      <c r="A44" s="9" t="s">
        <v>0</v>
      </c>
      <c r="B44" s="45">
        <f>B43+C43</f>
        <v>11051575</v>
      </c>
      <c r="C44" s="46"/>
      <c r="D44" s="45">
        <f>D43+E43</f>
        <v>192345</v>
      </c>
      <c r="E44" s="46"/>
      <c r="F44" s="45">
        <f>F43+G43</f>
        <v>2120000</v>
      </c>
      <c r="G44" s="46"/>
      <c r="H44" s="45">
        <f>H43+I43</f>
        <v>5433647</v>
      </c>
      <c r="I44" s="46"/>
      <c r="J44" s="45">
        <f>J43+K43</f>
        <v>0</v>
      </c>
      <c r="K44" s="46"/>
      <c r="L44" s="6"/>
      <c r="M44" s="2"/>
      <c r="N44" s="1">
        <f>B44+D44+F44+H44+J44</f>
        <v>18797567</v>
      </c>
      <c r="P44" s="9" t="s">
        <v>0</v>
      </c>
      <c r="Q44" s="45">
        <f>Q43+R43</f>
        <v>2129</v>
      </c>
      <c r="R44" s="46"/>
      <c r="S44" s="45">
        <f>S43+T43</f>
        <v>476</v>
      </c>
      <c r="T44" s="46"/>
      <c r="U44" s="45">
        <f>U43+V43</f>
        <v>265</v>
      </c>
      <c r="V44" s="46"/>
      <c r="W44" s="45">
        <f>W43+X43</f>
        <v>2811</v>
      </c>
      <c r="X44" s="46"/>
      <c r="Y44" s="45">
        <f>Y43+Z43</f>
        <v>1163</v>
      </c>
      <c r="Z44" s="46"/>
      <c r="AA44" s="6"/>
      <c r="AB44" s="2"/>
      <c r="AC44" s="1">
        <f>Q44+S44+U44+W44+Y44</f>
        <v>6844</v>
      </c>
      <c r="AE44" s="9" t="s">
        <v>0</v>
      </c>
      <c r="AF44" s="47">
        <f>IFERROR(B44/Q44,"N.A.")</f>
        <v>5190.9699389384687</v>
      </c>
      <c r="AG44" s="48"/>
      <c r="AH44" s="47">
        <f>IFERROR(D44/S44,"N.A.")</f>
        <v>404.08613445378154</v>
      </c>
      <c r="AI44" s="48"/>
      <c r="AJ44" s="47">
        <f>IFERROR(F44/U44,"N.A.")</f>
        <v>8000</v>
      </c>
      <c r="AK44" s="48"/>
      <c r="AL44" s="47">
        <f>IFERROR(H44/W44,"N.A.")</f>
        <v>1932.9943080754181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2746.5761250730566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1140790</v>
      </c>
      <c r="C15" s="4"/>
      <c r="D15" s="4">
        <v>825600</v>
      </c>
      <c r="E15" s="4"/>
      <c r="F15" s="4"/>
      <c r="G15" s="4"/>
      <c r="H15" s="4">
        <v>1493820</v>
      </c>
      <c r="I15" s="4"/>
      <c r="J15" s="4">
        <v>0</v>
      </c>
      <c r="K15" s="4"/>
      <c r="L15" s="3">
        <f t="shared" ref="L15:M18" si="0">B15+D15+F15+H15+J15</f>
        <v>3460210</v>
      </c>
      <c r="M15" s="3">
        <f t="shared" si="0"/>
        <v>0</v>
      </c>
      <c r="N15" s="26">
        <f>L15+M15</f>
        <v>3460210</v>
      </c>
      <c r="P15" s="7" t="s">
        <v>12</v>
      </c>
      <c r="Q15" s="4">
        <v>386</v>
      </c>
      <c r="R15" s="4">
        <v>0</v>
      </c>
      <c r="S15" s="4">
        <v>343</v>
      </c>
      <c r="T15" s="4">
        <v>0</v>
      </c>
      <c r="U15" s="4">
        <v>0</v>
      </c>
      <c r="V15" s="4">
        <v>0</v>
      </c>
      <c r="W15" s="4">
        <v>556</v>
      </c>
      <c r="X15" s="4">
        <v>0</v>
      </c>
      <c r="Y15" s="4">
        <v>255</v>
      </c>
      <c r="Z15" s="4">
        <v>0</v>
      </c>
      <c r="AA15" s="3">
        <f t="shared" ref="AA15:AB19" si="1">Q15+S15+U15+W15+Y15</f>
        <v>1540</v>
      </c>
      <c r="AB15" s="3">
        <f t="shared" si="1"/>
        <v>0</v>
      </c>
      <c r="AC15" s="26">
        <f>AA15+AB15</f>
        <v>1540</v>
      </c>
      <c r="AE15" s="7" t="s">
        <v>12</v>
      </c>
      <c r="AF15" s="4">
        <f t="shared" ref="AF15:AR18" si="2">IFERROR(B15/Q15, "N.A.")</f>
        <v>2955.4145077720209</v>
      </c>
      <c r="AG15" s="4" t="str">
        <f t="shared" si="2"/>
        <v>N.A.</v>
      </c>
      <c r="AH15" s="4">
        <f t="shared" si="2"/>
        <v>2406.9970845481048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2686.7266187050359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2246.8896103896104</v>
      </c>
      <c r="AQ15" s="4" t="str">
        <f t="shared" si="2"/>
        <v>N.A.</v>
      </c>
      <c r="AR15" s="26">
        <f t="shared" si="2"/>
        <v>2246.8896103896104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>
        <v>2094960</v>
      </c>
      <c r="C17" s="4">
        <v>7170000.0000000009</v>
      </c>
      <c r="D17" s="4"/>
      <c r="E17" s="4">
        <v>258000</v>
      </c>
      <c r="F17" s="4"/>
      <c r="G17" s="4">
        <v>449564.99999999994</v>
      </c>
      <c r="H17" s="4"/>
      <c r="I17" s="4">
        <v>2292089.9999999995</v>
      </c>
      <c r="J17" s="4">
        <v>0</v>
      </c>
      <c r="K17" s="4"/>
      <c r="L17" s="3">
        <f t="shared" si="0"/>
        <v>2094960</v>
      </c>
      <c r="M17" s="3">
        <f t="shared" si="0"/>
        <v>10169655</v>
      </c>
      <c r="N17" s="26">
        <f>L17+M17</f>
        <v>12264615</v>
      </c>
      <c r="P17" s="7" t="s">
        <v>14</v>
      </c>
      <c r="Q17" s="4">
        <v>721</v>
      </c>
      <c r="R17" s="4">
        <v>1391</v>
      </c>
      <c r="S17" s="4">
        <v>0</v>
      </c>
      <c r="T17" s="4">
        <v>75</v>
      </c>
      <c r="U17" s="4">
        <v>0</v>
      </c>
      <c r="V17" s="4">
        <v>418</v>
      </c>
      <c r="W17" s="4">
        <v>0</v>
      </c>
      <c r="X17" s="4">
        <v>756</v>
      </c>
      <c r="Y17" s="4">
        <v>1456</v>
      </c>
      <c r="Z17" s="4">
        <v>0</v>
      </c>
      <c r="AA17" s="3">
        <f t="shared" si="1"/>
        <v>2177</v>
      </c>
      <c r="AB17" s="3">
        <f t="shared" si="1"/>
        <v>2640</v>
      </c>
      <c r="AC17" s="26">
        <f>AA17+AB17</f>
        <v>4817</v>
      </c>
      <c r="AE17" s="7" t="s">
        <v>14</v>
      </c>
      <c r="AF17" s="4">
        <f t="shared" si="2"/>
        <v>2905.6310679611652</v>
      </c>
      <c r="AG17" s="4">
        <f t="shared" si="2"/>
        <v>5154.5650611071178</v>
      </c>
      <c r="AH17" s="4" t="str">
        <f t="shared" si="2"/>
        <v>N.A.</v>
      </c>
      <c r="AI17" s="4">
        <f t="shared" si="2"/>
        <v>3440</v>
      </c>
      <c r="AJ17" s="4" t="str">
        <f t="shared" si="2"/>
        <v>N.A.</v>
      </c>
      <c r="AK17" s="4">
        <f t="shared" si="2"/>
        <v>1075.5143540669856</v>
      </c>
      <c r="AL17" s="4" t="str">
        <f t="shared" si="2"/>
        <v>N.A.</v>
      </c>
      <c r="AM17" s="4">
        <f t="shared" si="2"/>
        <v>3031.8650793650786</v>
      </c>
      <c r="AN17" s="4">
        <f t="shared" si="2"/>
        <v>0</v>
      </c>
      <c r="AO17" s="4" t="str">
        <f t="shared" si="2"/>
        <v>N.A.</v>
      </c>
      <c r="AP17" s="4">
        <f t="shared" si="2"/>
        <v>962.3151125401929</v>
      </c>
      <c r="AQ17" s="4">
        <f t="shared" si="2"/>
        <v>3852.1420454545455</v>
      </c>
      <c r="AR17" s="26">
        <f t="shared" si="2"/>
        <v>2546.1106497820219</v>
      </c>
    </row>
    <row r="18" spans="1:44" ht="15.75" customHeight="1" thickBot="1" x14ac:dyDescent="0.3">
      <c r="A18" s="7" t="s">
        <v>15</v>
      </c>
      <c r="B18" s="4">
        <v>1481135</v>
      </c>
      <c r="C18" s="4"/>
      <c r="D18" s="4">
        <v>1986600.0000000002</v>
      </c>
      <c r="E18" s="4"/>
      <c r="F18" s="4"/>
      <c r="G18" s="4">
        <v>93524.999999999985</v>
      </c>
      <c r="H18" s="4">
        <v>445050.00000000012</v>
      </c>
      <c r="I18" s="4"/>
      <c r="J18" s="4">
        <v>0</v>
      </c>
      <c r="K18" s="4"/>
      <c r="L18" s="3">
        <f t="shared" si="0"/>
        <v>3912785</v>
      </c>
      <c r="M18" s="3">
        <f t="shared" si="0"/>
        <v>93524.999999999985</v>
      </c>
      <c r="N18" s="26">
        <f>L18+M18</f>
        <v>4006310</v>
      </c>
      <c r="P18" s="7" t="s">
        <v>15</v>
      </c>
      <c r="Q18" s="4">
        <v>749</v>
      </c>
      <c r="R18" s="4">
        <v>0</v>
      </c>
      <c r="S18" s="4">
        <v>780</v>
      </c>
      <c r="T18" s="4">
        <v>0</v>
      </c>
      <c r="U18" s="4">
        <v>0</v>
      </c>
      <c r="V18" s="4">
        <v>147</v>
      </c>
      <c r="W18" s="4">
        <v>1169</v>
      </c>
      <c r="X18" s="4">
        <v>0</v>
      </c>
      <c r="Y18" s="4">
        <v>580</v>
      </c>
      <c r="Z18" s="4">
        <v>0</v>
      </c>
      <c r="AA18" s="3">
        <f t="shared" si="1"/>
        <v>3278</v>
      </c>
      <c r="AB18" s="3">
        <f t="shared" si="1"/>
        <v>147</v>
      </c>
      <c r="AC18" s="26">
        <f>AA18+AB18</f>
        <v>3425</v>
      </c>
      <c r="AE18" s="7" t="s">
        <v>15</v>
      </c>
      <c r="AF18" s="4">
        <f t="shared" si="2"/>
        <v>1977.483311081442</v>
      </c>
      <c r="AG18" s="4" t="str">
        <f t="shared" si="2"/>
        <v>N.A.</v>
      </c>
      <c r="AH18" s="4">
        <f t="shared" si="2"/>
        <v>2546.9230769230771</v>
      </c>
      <c r="AI18" s="4" t="str">
        <f t="shared" si="2"/>
        <v>N.A.</v>
      </c>
      <c r="AJ18" s="4" t="str">
        <f t="shared" si="2"/>
        <v>N.A.</v>
      </c>
      <c r="AK18" s="4">
        <f t="shared" si="2"/>
        <v>636.22448979591832</v>
      </c>
      <c r="AL18" s="4">
        <f t="shared" si="2"/>
        <v>380.71000855432004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1193.6500915192191</v>
      </c>
      <c r="AQ18" s="4">
        <f t="shared" si="2"/>
        <v>636.22448979591832</v>
      </c>
      <c r="AR18" s="26">
        <f t="shared" si="2"/>
        <v>1169.7255474452554</v>
      </c>
    </row>
    <row r="19" spans="1:44" ht="15.75" customHeight="1" thickBot="1" x14ac:dyDescent="0.3">
      <c r="A19" s="8" t="s">
        <v>16</v>
      </c>
      <c r="B19" s="4">
        <v>4716885</v>
      </c>
      <c r="C19" s="4">
        <v>7170000.0000000009</v>
      </c>
      <c r="D19" s="4">
        <v>2812200.0000000005</v>
      </c>
      <c r="E19" s="4">
        <v>258000</v>
      </c>
      <c r="F19" s="4"/>
      <c r="G19" s="4">
        <v>543090</v>
      </c>
      <c r="H19" s="4">
        <v>1938870.0000000002</v>
      </c>
      <c r="I19" s="4">
        <v>2292089.9999999995</v>
      </c>
      <c r="J19" s="4">
        <v>0</v>
      </c>
      <c r="K19" s="4"/>
      <c r="L19" s="3">
        <f t="shared" ref="L19:M19" si="3">SUM(L15:L18)</f>
        <v>9467955</v>
      </c>
      <c r="M19" s="3">
        <f t="shared" si="3"/>
        <v>10263180</v>
      </c>
      <c r="N19" s="26"/>
      <c r="P19" s="8" t="s">
        <v>16</v>
      </c>
      <c r="Q19" s="4">
        <v>1856</v>
      </c>
      <c r="R19" s="4">
        <v>1391</v>
      </c>
      <c r="S19" s="4">
        <v>1123</v>
      </c>
      <c r="T19" s="4">
        <v>75</v>
      </c>
      <c r="U19" s="4">
        <v>0</v>
      </c>
      <c r="V19" s="4">
        <v>565</v>
      </c>
      <c r="W19" s="4">
        <v>1725</v>
      </c>
      <c r="X19" s="4">
        <v>756</v>
      </c>
      <c r="Y19" s="4">
        <v>2291</v>
      </c>
      <c r="Z19" s="4">
        <v>0</v>
      </c>
      <c r="AA19" s="3">
        <f t="shared" si="1"/>
        <v>6995</v>
      </c>
      <c r="AB19" s="3">
        <f t="shared" si="1"/>
        <v>2787</v>
      </c>
      <c r="AC19" s="26"/>
      <c r="AE19" s="8" t="s">
        <v>16</v>
      </c>
      <c r="AF19" s="4">
        <f t="shared" ref="AF19:AQ19" si="4">IFERROR(B19/Q19, "N.A.")</f>
        <v>2541.4251077586205</v>
      </c>
      <c r="AG19" s="4">
        <f t="shared" si="4"/>
        <v>5154.5650611071178</v>
      </c>
      <c r="AH19" s="4">
        <f t="shared" si="4"/>
        <v>2504.1852181656282</v>
      </c>
      <c r="AI19" s="4">
        <f t="shared" si="4"/>
        <v>3440</v>
      </c>
      <c r="AJ19" s="4" t="str">
        <f t="shared" si="4"/>
        <v>N.A.</v>
      </c>
      <c r="AK19" s="4">
        <f t="shared" si="4"/>
        <v>961.22123893805315</v>
      </c>
      <c r="AL19" s="4">
        <f t="shared" si="4"/>
        <v>1123.9826086956523</v>
      </c>
      <c r="AM19" s="4">
        <f t="shared" si="4"/>
        <v>3031.8650793650786</v>
      </c>
      <c r="AN19" s="4">
        <f t="shared" si="4"/>
        <v>0</v>
      </c>
      <c r="AO19" s="4" t="str">
        <f t="shared" si="4"/>
        <v>N.A.</v>
      </c>
      <c r="AP19" s="4">
        <f t="shared" si="4"/>
        <v>1353.5318084345961</v>
      </c>
      <c r="AQ19" s="4">
        <f t="shared" si="4"/>
        <v>3682.5188374596341</v>
      </c>
      <c r="AR19" s="26"/>
    </row>
    <row r="20" spans="1:44" ht="15.75" thickBot="1" x14ac:dyDescent="0.3">
      <c r="A20" s="9" t="s">
        <v>0</v>
      </c>
      <c r="B20" s="45">
        <f>B19+C19</f>
        <v>11886885</v>
      </c>
      <c r="C20" s="46"/>
      <c r="D20" s="45">
        <f>D19+E19</f>
        <v>3070200.0000000005</v>
      </c>
      <c r="E20" s="46"/>
      <c r="F20" s="45">
        <f>F19+G19</f>
        <v>543090</v>
      </c>
      <c r="G20" s="46"/>
      <c r="H20" s="45">
        <f>H19+I19</f>
        <v>4230960</v>
      </c>
      <c r="I20" s="46"/>
      <c r="J20" s="45">
        <f>J19+K19</f>
        <v>0</v>
      </c>
      <c r="K20" s="46"/>
      <c r="L20" s="6"/>
      <c r="M20" s="2"/>
      <c r="N20" s="1">
        <f>B20+D20+F20+H20+J20</f>
        <v>19731135</v>
      </c>
      <c r="P20" s="9" t="s">
        <v>0</v>
      </c>
      <c r="Q20" s="45">
        <f>Q19+R19</f>
        <v>3247</v>
      </c>
      <c r="R20" s="46"/>
      <c r="S20" s="45">
        <f>S19+T19</f>
        <v>1198</v>
      </c>
      <c r="T20" s="46"/>
      <c r="U20" s="45">
        <f>U19+V19</f>
        <v>565</v>
      </c>
      <c r="V20" s="46"/>
      <c r="W20" s="45">
        <f>W19+X19</f>
        <v>2481</v>
      </c>
      <c r="X20" s="46"/>
      <c r="Y20" s="45">
        <f>Y19+Z19</f>
        <v>2291</v>
      </c>
      <c r="Z20" s="46"/>
      <c r="AA20" s="6"/>
      <c r="AB20" s="2"/>
      <c r="AC20" s="1">
        <f>Q20+S20+U20+W20+Y20</f>
        <v>9782</v>
      </c>
      <c r="AE20" s="9" t="s">
        <v>0</v>
      </c>
      <c r="AF20" s="47">
        <f>IFERROR(B20/Q20,"N.A.")</f>
        <v>3660.8823529411766</v>
      </c>
      <c r="AG20" s="48"/>
      <c r="AH20" s="47">
        <f>IFERROR(D20/S20,"N.A.")</f>
        <v>2562.7712854757933</v>
      </c>
      <c r="AI20" s="48"/>
      <c r="AJ20" s="47">
        <f>IFERROR(F20/U20,"N.A.")</f>
        <v>961.22123893805315</v>
      </c>
      <c r="AK20" s="48"/>
      <c r="AL20" s="47">
        <f>IFERROR(H20/W20,"N.A.")</f>
        <v>1705.3446191051996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2017.0859742383971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1140790</v>
      </c>
      <c r="C27" s="4"/>
      <c r="D27" s="4">
        <v>825600</v>
      </c>
      <c r="E27" s="4"/>
      <c r="F27" s="4"/>
      <c r="G27" s="4"/>
      <c r="H27" s="4">
        <v>722400</v>
      </c>
      <c r="I27" s="4"/>
      <c r="J27" s="4"/>
      <c r="K27" s="4"/>
      <c r="L27" s="3">
        <f t="shared" ref="L27:M31" si="5">B27+D27+F27+H27+J27</f>
        <v>2688790</v>
      </c>
      <c r="M27" s="3">
        <f t="shared" si="5"/>
        <v>0</v>
      </c>
      <c r="N27" s="26">
        <f>L27+M27</f>
        <v>2688790</v>
      </c>
      <c r="P27" s="7" t="s">
        <v>12</v>
      </c>
      <c r="Q27" s="4">
        <v>386</v>
      </c>
      <c r="R27" s="4">
        <v>0</v>
      </c>
      <c r="S27" s="4">
        <v>343</v>
      </c>
      <c r="T27" s="4">
        <v>0</v>
      </c>
      <c r="U27" s="4">
        <v>0</v>
      </c>
      <c r="V27" s="4">
        <v>0</v>
      </c>
      <c r="W27" s="4">
        <v>135</v>
      </c>
      <c r="X27" s="4">
        <v>0</v>
      </c>
      <c r="Y27" s="4">
        <v>0</v>
      </c>
      <c r="Z27" s="4">
        <v>0</v>
      </c>
      <c r="AA27" s="3">
        <f t="shared" ref="AA27:AB31" si="6">Q27+S27+U27+W27+Y27</f>
        <v>864</v>
      </c>
      <c r="AB27" s="3">
        <f t="shared" si="6"/>
        <v>0</v>
      </c>
      <c r="AC27" s="26">
        <f>AA27+AB27</f>
        <v>864</v>
      </c>
      <c r="AE27" s="7" t="s">
        <v>12</v>
      </c>
      <c r="AF27" s="4">
        <f t="shared" ref="AF27:AR30" si="7">IFERROR(B27/Q27, "N.A.")</f>
        <v>2955.4145077720209</v>
      </c>
      <c r="AG27" s="4" t="str">
        <f t="shared" si="7"/>
        <v>N.A.</v>
      </c>
      <c r="AH27" s="4">
        <f t="shared" si="7"/>
        <v>2406.9970845481048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5351.1111111111113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3112.025462962963</v>
      </c>
      <c r="AQ27" s="4" t="str">
        <f t="shared" si="7"/>
        <v>N.A.</v>
      </c>
      <c r="AR27" s="26">
        <f t="shared" si="7"/>
        <v>3112.025462962963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2094960</v>
      </c>
      <c r="C29" s="4">
        <v>6267600</v>
      </c>
      <c r="D29" s="4"/>
      <c r="E29" s="4">
        <v>258000</v>
      </c>
      <c r="F29" s="4"/>
      <c r="G29" s="4">
        <v>336690</v>
      </c>
      <c r="H29" s="4"/>
      <c r="I29" s="4">
        <v>2292089.9999999995</v>
      </c>
      <c r="J29" s="4">
        <v>0</v>
      </c>
      <c r="K29" s="4"/>
      <c r="L29" s="3">
        <f t="shared" si="5"/>
        <v>2094960</v>
      </c>
      <c r="M29" s="3">
        <f t="shared" si="5"/>
        <v>9154380</v>
      </c>
      <c r="N29" s="26">
        <f>L29+M29</f>
        <v>11249340</v>
      </c>
      <c r="P29" s="7" t="s">
        <v>14</v>
      </c>
      <c r="Q29" s="4">
        <v>721</v>
      </c>
      <c r="R29" s="4">
        <v>1104</v>
      </c>
      <c r="S29" s="4">
        <v>0</v>
      </c>
      <c r="T29" s="4">
        <v>75</v>
      </c>
      <c r="U29" s="4">
        <v>0</v>
      </c>
      <c r="V29" s="4">
        <v>193</v>
      </c>
      <c r="W29" s="4">
        <v>0</v>
      </c>
      <c r="X29" s="4">
        <v>756</v>
      </c>
      <c r="Y29" s="4">
        <v>261</v>
      </c>
      <c r="Z29" s="4">
        <v>0</v>
      </c>
      <c r="AA29" s="3">
        <f t="shared" si="6"/>
        <v>982</v>
      </c>
      <c r="AB29" s="3">
        <f t="shared" si="6"/>
        <v>2128</v>
      </c>
      <c r="AC29" s="26">
        <f>AA29+AB29</f>
        <v>3110</v>
      </c>
      <c r="AE29" s="7" t="s">
        <v>14</v>
      </c>
      <c r="AF29" s="4">
        <f t="shared" si="7"/>
        <v>2905.6310679611652</v>
      </c>
      <c r="AG29" s="4">
        <f t="shared" si="7"/>
        <v>5677.173913043478</v>
      </c>
      <c r="AH29" s="4" t="str">
        <f t="shared" si="7"/>
        <v>N.A.</v>
      </c>
      <c r="AI29" s="4">
        <f t="shared" si="7"/>
        <v>3440</v>
      </c>
      <c r="AJ29" s="4" t="str">
        <f t="shared" si="7"/>
        <v>N.A.</v>
      </c>
      <c r="AK29" s="4">
        <f t="shared" si="7"/>
        <v>1744.5077720207255</v>
      </c>
      <c r="AL29" s="4" t="str">
        <f t="shared" si="7"/>
        <v>N.A.</v>
      </c>
      <c r="AM29" s="4">
        <f t="shared" si="7"/>
        <v>3031.8650793650786</v>
      </c>
      <c r="AN29" s="4">
        <f t="shared" si="7"/>
        <v>0</v>
      </c>
      <c r="AO29" s="4" t="str">
        <f t="shared" si="7"/>
        <v>N.A.</v>
      </c>
      <c r="AP29" s="4">
        <f t="shared" si="7"/>
        <v>2133.3604887983706</v>
      </c>
      <c r="AQ29" s="4">
        <f t="shared" si="7"/>
        <v>4301.8703007518798</v>
      </c>
      <c r="AR29" s="26">
        <f t="shared" si="7"/>
        <v>3617.1511254019292</v>
      </c>
    </row>
    <row r="30" spans="1:44" ht="15.75" customHeight="1" thickBot="1" x14ac:dyDescent="0.3">
      <c r="A30" s="7" t="s">
        <v>15</v>
      </c>
      <c r="B30" s="4">
        <v>1481135</v>
      </c>
      <c r="C30" s="4"/>
      <c r="D30" s="4">
        <v>1986600.0000000002</v>
      </c>
      <c r="E30" s="4"/>
      <c r="F30" s="4"/>
      <c r="G30" s="4">
        <v>93524.999999999985</v>
      </c>
      <c r="H30" s="4">
        <v>445049.99999999994</v>
      </c>
      <c r="I30" s="4"/>
      <c r="J30" s="4">
        <v>0</v>
      </c>
      <c r="K30" s="4"/>
      <c r="L30" s="3">
        <f t="shared" si="5"/>
        <v>3912785</v>
      </c>
      <c r="M30" s="3">
        <f t="shared" si="5"/>
        <v>93524.999999999985</v>
      </c>
      <c r="N30" s="26">
        <f>L30+M30</f>
        <v>4006310</v>
      </c>
      <c r="P30" s="7" t="s">
        <v>15</v>
      </c>
      <c r="Q30" s="4">
        <v>749</v>
      </c>
      <c r="R30" s="4">
        <v>0</v>
      </c>
      <c r="S30" s="4">
        <v>780</v>
      </c>
      <c r="T30" s="4">
        <v>0</v>
      </c>
      <c r="U30" s="4">
        <v>0</v>
      </c>
      <c r="V30" s="4">
        <v>147</v>
      </c>
      <c r="W30" s="4">
        <v>1019</v>
      </c>
      <c r="X30" s="4">
        <v>0</v>
      </c>
      <c r="Y30" s="4">
        <v>430</v>
      </c>
      <c r="Z30" s="4">
        <v>0</v>
      </c>
      <c r="AA30" s="3">
        <f t="shared" si="6"/>
        <v>2978</v>
      </c>
      <c r="AB30" s="3">
        <f t="shared" si="6"/>
        <v>147</v>
      </c>
      <c r="AC30" s="26">
        <f>AA30+AB30</f>
        <v>3125</v>
      </c>
      <c r="AE30" s="7" t="s">
        <v>15</v>
      </c>
      <c r="AF30" s="4">
        <f t="shared" si="7"/>
        <v>1977.483311081442</v>
      </c>
      <c r="AG30" s="4" t="str">
        <f t="shared" si="7"/>
        <v>N.A.</v>
      </c>
      <c r="AH30" s="4">
        <f t="shared" si="7"/>
        <v>2546.9230769230771</v>
      </c>
      <c r="AI30" s="4" t="str">
        <f t="shared" si="7"/>
        <v>N.A.</v>
      </c>
      <c r="AJ30" s="4" t="str">
        <f t="shared" si="7"/>
        <v>N.A.</v>
      </c>
      <c r="AK30" s="4">
        <f t="shared" si="7"/>
        <v>636.22448979591832</v>
      </c>
      <c r="AL30" s="4">
        <f t="shared" si="7"/>
        <v>436.75171736997049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1313.8969106783077</v>
      </c>
      <c r="AQ30" s="4">
        <f t="shared" si="7"/>
        <v>636.22448979591832</v>
      </c>
      <c r="AR30" s="26">
        <f t="shared" si="7"/>
        <v>1282.0192</v>
      </c>
    </row>
    <row r="31" spans="1:44" ht="15.75" customHeight="1" thickBot="1" x14ac:dyDescent="0.3">
      <c r="A31" s="8" t="s">
        <v>16</v>
      </c>
      <c r="B31" s="4">
        <v>4716885</v>
      </c>
      <c r="C31" s="4">
        <v>6267600</v>
      </c>
      <c r="D31" s="4">
        <v>2812200.0000000005</v>
      </c>
      <c r="E31" s="4">
        <v>258000</v>
      </c>
      <c r="F31" s="4"/>
      <c r="G31" s="4">
        <v>430215</v>
      </c>
      <c r="H31" s="4">
        <v>1167450</v>
      </c>
      <c r="I31" s="4">
        <v>2292089.9999999995</v>
      </c>
      <c r="J31" s="4">
        <v>0</v>
      </c>
      <c r="K31" s="4"/>
      <c r="L31" s="3">
        <f t="shared" si="5"/>
        <v>8696535</v>
      </c>
      <c r="M31" s="3">
        <f t="shared" si="5"/>
        <v>9247905</v>
      </c>
      <c r="N31" s="26"/>
      <c r="P31" s="8" t="s">
        <v>16</v>
      </c>
      <c r="Q31" s="4">
        <v>1856</v>
      </c>
      <c r="R31" s="4">
        <v>1104</v>
      </c>
      <c r="S31" s="4">
        <v>1123</v>
      </c>
      <c r="T31" s="4">
        <v>75</v>
      </c>
      <c r="U31" s="4">
        <v>0</v>
      </c>
      <c r="V31" s="4">
        <v>340</v>
      </c>
      <c r="W31" s="4">
        <v>1154</v>
      </c>
      <c r="X31" s="4">
        <v>756</v>
      </c>
      <c r="Y31" s="4">
        <v>691</v>
      </c>
      <c r="Z31" s="4">
        <v>0</v>
      </c>
      <c r="AA31" s="3">
        <f t="shared" si="6"/>
        <v>4824</v>
      </c>
      <c r="AB31" s="3">
        <f t="shared" si="6"/>
        <v>2275</v>
      </c>
      <c r="AC31" s="26"/>
      <c r="AE31" s="8" t="s">
        <v>16</v>
      </c>
      <c r="AF31" s="4">
        <f t="shared" ref="AF31:AQ31" si="8">IFERROR(B31/Q31, "N.A.")</f>
        <v>2541.4251077586205</v>
      </c>
      <c r="AG31" s="4">
        <f t="shared" si="8"/>
        <v>5677.173913043478</v>
      </c>
      <c r="AH31" s="4">
        <f t="shared" si="8"/>
        <v>2504.1852181656282</v>
      </c>
      <c r="AI31" s="4">
        <f t="shared" si="8"/>
        <v>3440</v>
      </c>
      <c r="AJ31" s="4" t="str">
        <f t="shared" si="8"/>
        <v>N.A.</v>
      </c>
      <c r="AK31" s="4">
        <f t="shared" si="8"/>
        <v>1265.3382352941176</v>
      </c>
      <c r="AL31" s="4">
        <f t="shared" si="8"/>
        <v>1011.6551126516464</v>
      </c>
      <c r="AM31" s="4">
        <f t="shared" si="8"/>
        <v>3031.8650793650786</v>
      </c>
      <c r="AN31" s="4">
        <f t="shared" si="8"/>
        <v>0</v>
      </c>
      <c r="AO31" s="4" t="str">
        <f t="shared" si="8"/>
        <v>N.A.</v>
      </c>
      <c r="AP31" s="4">
        <f t="shared" si="8"/>
        <v>1802.7643034825871</v>
      </c>
      <c r="AQ31" s="4">
        <f t="shared" si="8"/>
        <v>4065.0131868131866</v>
      </c>
      <c r="AR31" s="26"/>
    </row>
    <row r="32" spans="1:44" ht="15.75" thickBot="1" x14ac:dyDescent="0.3">
      <c r="A32" s="9" t="s">
        <v>0</v>
      </c>
      <c r="B32" s="45">
        <f>B31+C31</f>
        <v>10984485</v>
      </c>
      <c r="C32" s="46"/>
      <c r="D32" s="45">
        <f>D31+E31</f>
        <v>3070200.0000000005</v>
      </c>
      <c r="E32" s="46"/>
      <c r="F32" s="45">
        <f>F31+G31</f>
        <v>430215</v>
      </c>
      <c r="G32" s="46"/>
      <c r="H32" s="45">
        <f>H31+I31</f>
        <v>3459539.9999999995</v>
      </c>
      <c r="I32" s="46"/>
      <c r="J32" s="45">
        <f>J31+K31</f>
        <v>0</v>
      </c>
      <c r="K32" s="46"/>
      <c r="L32" s="6"/>
      <c r="M32" s="2"/>
      <c r="N32" s="1">
        <f>B32+D32+F32+H32+J32</f>
        <v>17944440</v>
      </c>
      <c r="P32" s="9" t="s">
        <v>0</v>
      </c>
      <c r="Q32" s="45">
        <f>Q31+R31</f>
        <v>2960</v>
      </c>
      <c r="R32" s="46"/>
      <c r="S32" s="45">
        <f>S31+T31</f>
        <v>1198</v>
      </c>
      <c r="T32" s="46"/>
      <c r="U32" s="45">
        <f>U31+V31</f>
        <v>340</v>
      </c>
      <c r="V32" s="46"/>
      <c r="W32" s="45">
        <f>W31+X31</f>
        <v>1910</v>
      </c>
      <c r="X32" s="46"/>
      <c r="Y32" s="45">
        <f>Y31+Z31</f>
        <v>691</v>
      </c>
      <c r="Z32" s="46"/>
      <c r="AA32" s="6"/>
      <c r="AB32" s="2"/>
      <c r="AC32" s="1">
        <f>Q32+S32+U32+W32+Y32</f>
        <v>7099</v>
      </c>
      <c r="AE32" s="9" t="s">
        <v>0</v>
      </c>
      <c r="AF32" s="47">
        <f>IFERROR(B32/Q32,"N.A.")</f>
        <v>3710.9746621621621</v>
      </c>
      <c r="AG32" s="48"/>
      <c r="AH32" s="47">
        <f>IFERROR(D32/S32,"N.A.")</f>
        <v>2562.7712854757933</v>
      </c>
      <c r="AI32" s="48"/>
      <c r="AJ32" s="47">
        <f>IFERROR(F32/U32,"N.A.")</f>
        <v>1265.3382352941176</v>
      </c>
      <c r="AK32" s="48"/>
      <c r="AL32" s="47">
        <f>IFERROR(H32/W32,"N.A.")</f>
        <v>1811.2774869109944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2527.7419354838707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>
        <v>771420</v>
      </c>
      <c r="I39" s="4"/>
      <c r="J39" s="4">
        <v>0</v>
      </c>
      <c r="K39" s="4"/>
      <c r="L39" s="3">
        <f t="shared" ref="L39:M43" si="9">B39+D39+F39+H39+J39</f>
        <v>771420</v>
      </c>
      <c r="M39" s="3">
        <f t="shared" si="9"/>
        <v>0</v>
      </c>
      <c r="N39" s="26">
        <f>L39+M39</f>
        <v>771420</v>
      </c>
      <c r="P39" s="7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421</v>
      </c>
      <c r="X39" s="4">
        <v>0</v>
      </c>
      <c r="Y39" s="4">
        <v>255</v>
      </c>
      <c r="Z39" s="4">
        <v>0</v>
      </c>
      <c r="AA39" s="3">
        <f t="shared" ref="AA39:AB43" si="10">Q39+S39+U39+W39+Y39</f>
        <v>676</v>
      </c>
      <c r="AB39" s="3">
        <f t="shared" si="10"/>
        <v>0</v>
      </c>
      <c r="AC39" s="26">
        <f>AA39+AB39</f>
        <v>676</v>
      </c>
      <c r="AE39" s="7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1832.351543942993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1141.1538461538462</v>
      </c>
      <c r="AQ39" s="4" t="str">
        <f t="shared" si="11"/>
        <v>N.A.</v>
      </c>
      <c r="AR39" s="26">
        <f t="shared" si="11"/>
        <v>1141.1538461538462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26">
        <f>L40+M40</f>
        <v>0</v>
      </c>
      <c r="P40" s="7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26">
        <f>AA40+AB40</f>
        <v>0</v>
      </c>
      <c r="AE40" s="7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26" t="str">
        <f t="shared" si="11"/>
        <v>N.A.</v>
      </c>
    </row>
    <row r="41" spans="1:44" ht="15.75" customHeight="1" thickBot="1" x14ac:dyDescent="0.3">
      <c r="A41" s="7" t="s">
        <v>14</v>
      </c>
      <c r="B41" s="4"/>
      <c r="C41" s="4">
        <v>902400</v>
      </c>
      <c r="D41" s="4"/>
      <c r="E41" s="4"/>
      <c r="F41" s="4"/>
      <c r="G41" s="4">
        <v>112874.99999999999</v>
      </c>
      <c r="H41" s="4"/>
      <c r="I41" s="4"/>
      <c r="J41" s="4">
        <v>0</v>
      </c>
      <c r="K41" s="4"/>
      <c r="L41" s="3">
        <f t="shared" si="9"/>
        <v>0</v>
      </c>
      <c r="M41" s="3">
        <f t="shared" si="9"/>
        <v>1015275</v>
      </c>
      <c r="N41" s="26">
        <f>L41+M41</f>
        <v>1015275</v>
      </c>
      <c r="P41" s="7" t="s">
        <v>14</v>
      </c>
      <c r="Q41" s="4">
        <v>0</v>
      </c>
      <c r="R41" s="4">
        <v>287</v>
      </c>
      <c r="S41" s="4">
        <v>0</v>
      </c>
      <c r="T41" s="4">
        <v>0</v>
      </c>
      <c r="U41" s="4">
        <v>0</v>
      </c>
      <c r="V41" s="4">
        <v>225</v>
      </c>
      <c r="W41" s="4">
        <v>0</v>
      </c>
      <c r="X41" s="4">
        <v>0</v>
      </c>
      <c r="Y41" s="4">
        <v>1195</v>
      </c>
      <c r="Z41" s="4">
        <v>0</v>
      </c>
      <c r="AA41" s="3">
        <f t="shared" si="10"/>
        <v>1195</v>
      </c>
      <c r="AB41" s="3">
        <f t="shared" si="10"/>
        <v>512</v>
      </c>
      <c r="AC41" s="26">
        <f>AA41+AB41</f>
        <v>1707</v>
      </c>
      <c r="AE41" s="7" t="s">
        <v>14</v>
      </c>
      <c r="AF41" s="4" t="str">
        <f t="shared" si="11"/>
        <v>N.A.</v>
      </c>
      <c r="AG41" s="4">
        <f t="shared" si="11"/>
        <v>3144.2508710801394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501.66666666666663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0</v>
      </c>
      <c r="AQ41" s="4">
        <f t="shared" si="11"/>
        <v>1982.958984375</v>
      </c>
      <c r="AR41" s="26">
        <f t="shared" si="11"/>
        <v>594.7715289982425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>
        <v>0</v>
      </c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150</v>
      </c>
      <c r="X42" s="4">
        <v>0</v>
      </c>
      <c r="Y42" s="4">
        <v>150</v>
      </c>
      <c r="Z42" s="4">
        <v>0</v>
      </c>
      <c r="AA42" s="3">
        <f t="shared" si="10"/>
        <v>300</v>
      </c>
      <c r="AB42" s="3">
        <f t="shared" si="10"/>
        <v>0</v>
      </c>
      <c r="AC42" s="26">
        <f>AA42+AB42</f>
        <v>300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0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26">
        <f t="shared" si="11"/>
        <v>0</v>
      </c>
    </row>
    <row r="43" spans="1:44" ht="15.75" customHeight="1" thickBot="1" x14ac:dyDescent="0.3">
      <c r="A43" s="8" t="s">
        <v>16</v>
      </c>
      <c r="B43" s="4"/>
      <c r="C43" s="4">
        <v>902400</v>
      </c>
      <c r="D43" s="4"/>
      <c r="E43" s="4"/>
      <c r="F43" s="4"/>
      <c r="G43" s="4">
        <v>112874.99999999999</v>
      </c>
      <c r="H43" s="4">
        <v>771420.00000000012</v>
      </c>
      <c r="I43" s="4"/>
      <c r="J43" s="4">
        <v>0</v>
      </c>
      <c r="K43" s="4"/>
      <c r="L43" s="3">
        <f t="shared" si="9"/>
        <v>771420.00000000012</v>
      </c>
      <c r="M43" s="3">
        <f t="shared" si="9"/>
        <v>1015275</v>
      </c>
      <c r="N43" s="26"/>
      <c r="P43" s="8" t="s">
        <v>16</v>
      </c>
      <c r="Q43" s="4">
        <v>0</v>
      </c>
      <c r="R43" s="4">
        <v>287</v>
      </c>
      <c r="S43" s="4">
        <v>0</v>
      </c>
      <c r="T43" s="4">
        <v>0</v>
      </c>
      <c r="U43" s="4">
        <v>0</v>
      </c>
      <c r="V43" s="4">
        <v>225</v>
      </c>
      <c r="W43" s="4">
        <v>571</v>
      </c>
      <c r="X43" s="4">
        <v>0</v>
      </c>
      <c r="Y43" s="4">
        <v>1600</v>
      </c>
      <c r="Z43" s="4">
        <v>0</v>
      </c>
      <c r="AA43" s="3">
        <f t="shared" si="10"/>
        <v>2171</v>
      </c>
      <c r="AB43" s="3">
        <f t="shared" si="10"/>
        <v>512</v>
      </c>
      <c r="AC43" s="26"/>
      <c r="AE43" s="8" t="s">
        <v>16</v>
      </c>
      <c r="AF43" s="4" t="str">
        <f t="shared" ref="AF43:AQ43" si="12">IFERROR(B43/Q43, "N.A.")</f>
        <v>N.A.</v>
      </c>
      <c r="AG43" s="4">
        <f t="shared" si="12"/>
        <v>3144.2508710801394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501.66666666666663</v>
      </c>
      <c r="AL43" s="4">
        <f t="shared" si="12"/>
        <v>1350.9982486865151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355.32934131736533</v>
      </c>
      <c r="AQ43" s="4">
        <f t="shared" si="12"/>
        <v>1982.958984375</v>
      </c>
      <c r="AR43" s="26"/>
    </row>
    <row r="44" spans="1:44" ht="15.75" thickBot="1" x14ac:dyDescent="0.3">
      <c r="A44" s="9" t="s">
        <v>0</v>
      </c>
      <c r="B44" s="45">
        <f>B43+C43</f>
        <v>902400</v>
      </c>
      <c r="C44" s="46"/>
      <c r="D44" s="45">
        <f>D43+E43</f>
        <v>0</v>
      </c>
      <c r="E44" s="46"/>
      <c r="F44" s="45">
        <f>F43+G43</f>
        <v>112874.99999999999</v>
      </c>
      <c r="G44" s="46"/>
      <c r="H44" s="45">
        <f>H43+I43</f>
        <v>771420.00000000012</v>
      </c>
      <c r="I44" s="46"/>
      <c r="J44" s="45">
        <f>J43+K43</f>
        <v>0</v>
      </c>
      <c r="K44" s="46"/>
      <c r="L44" s="6"/>
      <c r="M44" s="2"/>
      <c r="N44" s="1">
        <f>B44+D44+F44+H44+J44</f>
        <v>1786695</v>
      </c>
      <c r="P44" s="9" t="s">
        <v>0</v>
      </c>
      <c r="Q44" s="45">
        <f>Q43+R43</f>
        <v>287</v>
      </c>
      <c r="R44" s="46"/>
      <c r="S44" s="45">
        <f>S43+T43</f>
        <v>0</v>
      </c>
      <c r="T44" s="46"/>
      <c r="U44" s="45">
        <f>U43+V43</f>
        <v>225</v>
      </c>
      <c r="V44" s="46"/>
      <c r="W44" s="45">
        <f>W43+X43</f>
        <v>571</v>
      </c>
      <c r="X44" s="46"/>
      <c r="Y44" s="45">
        <f>Y43+Z43</f>
        <v>1600</v>
      </c>
      <c r="Z44" s="46"/>
      <c r="AA44" s="6"/>
      <c r="AB44" s="2"/>
      <c r="AC44" s="1">
        <f>Q44+S44+U44+W44+Y44</f>
        <v>2683</v>
      </c>
      <c r="AE44" s="9" t="s">
        <v>0</v>
      </c>
      <c r="AF44" s="47">
        <f>IFERROR(B44/Q44,"N.A.")</f>
        <v>3144.2508710801394</v>
      </c>
      <c r="AG44" s="48"/>
      <c r="AH44" s="47" t="str">
        <f>IFERROR(D44/S44,"N.A.")</f>
        <v>N.A.</v>
      </c>
      <c r="AI44" s="48"/>
      <c r="AJ44" s="47">
        <f>IFERROR(F44/U44,"N.A.")</f>
        <v>501.66666666666663</v>
      </c>
      <c r="AK44" s="48"/>
      <c r="AL44" s="47">
        <f>IFERROR(H44/W44,"N.A.")</f>
        <v>1350.9982486865151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665.93179276928811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>
        <v>22792838.000000004</v>
      </c>
      <c r="C15" s="4"/>
      <c r="D15" s="4">
        <v>797800</v>
      </c>
      <c r="E15" s="4"/>
      <c r="F15" s="4">
        <v>1003619.9999999999</v>
      </c>
      <c r="G15" s="4"/>
      <c r="H15" s="4">
        <v>8947537</v>
      </c>
      <c r="I15" s="4"/>
      <c r="J15" s="4">
        <v>0</v>
      </c>
      <c r="K15" s="4"/>
      <c r="L15" s="3">
        <f t="shared" ref="L15:M18" si="0">B15+D15+F15+H15+J15</f>
        <v>33541795.000000004</v>
      </c>
      <c r="M15" s="3">
        <f t="shared" si="0"/>
        <v>0</v>
      </c>
      <c r="N15" s="26">
        <f>L15+M15</f>
        <v>33541795.000000004</v>
      </c>
      <c r="P15" s="7" t="s">
        <v>12</v>
      </c>
      <c r="Q15" s="4">
        <v>3423</v>
      </c>
      <c r="R15" s="4">
        <v>0</v>
      </c>
      <c r="S15" s="4">
        <v>163</v>
      </c>
      <c r="T15" s="4">
        <v>0</v>
      </c>
      <c r="U15" s="4">
        <v>319</v>
      </c>
      <c r="V15" s="4">
        <v>0</v>
      </c>
      <c r="W15" s="4">
        <v>2466</v>
      </c>
      <c r="X15" s="4">
        <v>0</v>
      </c>
      <c r="Y15" s="4">
        <v>717</v>
      </c>
      <c r="Z15" s="4">
        <v>0</v>
      </c>
      <c r="AA15" s="3">
        <f t="shared" ref="AA15:AB19" si="1">Q15+S15+U15+W15+Y15</f>
        <v>7088</v>
      </c>
      <c r="AB15" s="3">
        <f t="shared" si="1"/>
        <v>0</v>
      </c>
      <c r="AC15" s="26">
        <f>AA15+AB15</f>
        <v>7088</v>
      </c>
      <c r="AE15" s="7" t="s">
        <v>12</v>
      </c>
      <c r="AF15" s="4">
        <f t="shared" ref="AF15:AR18" si="2">IFERROR(B15/Q15, "N.A.")</f>
        <v>6658.7315220566761</v>
      </c>
      <c r="AG15" s="4" t="str">
        <f t="shared" si="2"/>
        <v>N.A.</v>
      </c>
      <c r="AH15" s="4">
        <f t="shared" si="2"/>
        <v>4894.4785276073617</v>
      </c>
      <c r="AI15" s="4" t="str">
        <f t="shared" si="2"/>
        <v>N.A.</v>
      </c>
      <c r="AJ15" s="4">
        <f t="shared" si="2"/>
        <v>3146.144200626959</v>
      </c>
      <c r="AK15" s="4" t="str">
        <f t="shared" si="2"/>
        <v>N.A.</v>
      </c>
      <c r="AL15" s="4">
        <f t="shared" si="2"/>
        <v>3628.360502838605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4732.1945541760724</v>
      </c>
      <c r="AQ15" s="4" t="str">
        <f t="shared" si="2"/>
        <v>N.A.</v>
      </c>
      <c r="AR15" s="26">
        <f t="shared" si="2"/>
        <v>4732.1945541760724</v>
      </c>
    </row>
    <row r="16" spans="1:44" ht="15.75" customHeight="1" thickBot="1" x14ac:dyDescent="0.3">
      <c r="A16" s="7" t="s">
        <v>13</v>
      </c>
      <c r="B16" s="4">
        <v>9639000</v>
      </c>
      <c r="C16" s="4">
        <v>1790520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9639000</v>
      </c>
      <c r="M16" s="3">
        <f t="shared" si="0"/>
        <v>1790520</v>
      </c>
      <c r="N16" s="26">
        <f>L16+M16</f>
        <v>11429520</v>
      </c>
      <c r="P16" s="7" t="s">
        <v>13</v>
      </c>
      <c r="Q16" s="4">
        <v>2442</v>
      </c>
      <c r="R16" s="4">
        <v>347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2442</v>
      </c>
      <c r="AB16" s="3">
        <f t="shared" si="1"/>
        <v>347</v>
      </c>
      <c r="AC16" s="26">
        <f>AA16+AB16</f>
        <v>2789</v>
      </c>
      <c r="AE16" s="7" t="s">
        <v>13</v>
      </c>
      <c r="AF16" s="4">
        <f t="shared" si="2"/>
        <v>3947.1744471744473</v>
      </c>
      <c r="AG16" s="4">
        <f t="shared" si="2"/>
        <v>5160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3947.1744471744473</v>
      </c>
      <c r="AQ16" s="4">
        <f t="shared" si="2"/>
        <v>5160</v>
      </c>
      <c r="AR16" s="26">
        <f t="shared" si="2"/>
        <v>4098.0709931875226</v>
      </c>
    </row>
    <row r="17" spans="1:44" ht="15.75" customHeight="1" thickBot="1" x14ac:dyDescent="0.3">
      <c r="A17" s="7" t="s">
        <v>14</v>
      </c>
      <c r="B17" s="4">
        <v>16621730</v>
      </c>
      <c r="C17" s="4">
        <v>53041366</v>
      </c>
      <c r="D17" s="4">
        <v>1143800</v>
      </c>
      <c r="E17" s="4"/>
      <c r="F17" s="4"/>
      <c r="G17" s="4">
        <v>7152000</v>
      </c>
      <c r="H17" s="4"/>
      <c r="I17" s="4">
        <v>1139500</v>
      </c>
      <c r="J17" s="4">
        <v>0</v>
      </c>
      <c r="K17" s="4"/>
      <c r="L17" s="3">
        <f t="shared" si="0"/>
        <v>17765530</v>
      </c>
      <c r="M17" s="3">
        <f t="shared" si="0"/>
        <v>61332866</v>
      </c>
      <c r="N17" s="26">
        <f>L17+M17</f>
        <v>79098396</v>
      </c>
      <c r="P17" s="7" t="s">
        <v>14</v>
      </c>
      <c r="Q17" s="4">
        <v>4001</v>
      </c>
      <c r="R17" s="4">
        <v>12758</v>
      </c>
      <c r="S17" s="4">
        <v>213</v>
      </c>
      <c r="T17" s="4">
        <v>0</v>
      </c>
      <c r="U17" s="4">
        <v>0</v>
      </c>
      <c r="V17" s="4">
        <v>701</v>
      </c>
      <c r="W17" s="4">
        <v>0</v>
      </c>
      <c r="X17" s="4">
        <v>106</v>
      </c>
      <c r="Y17" s="4">
        <v>297</v>
      </c>
      <c r="Z17" s="4">
        <v>0</v>
      </c>
      <c r="AA17" s="3">
        <f t="shared" si="1"/>
        <v>4511</v>
      </c>
      <c r="AB17" s="3">
        <f t="shared" si="1"/>
        <v>13565</v>
      </c>
      <c r="AC17" s="26">
        <f>AA17+AB17</f>
        <v>18076</v>
      </c>
      <c r="AE17" s="7" t="s">
        <v>14</v>
      </c>
      <c r="AF17" s="4">
        <f t="shared" si="2"/>
        <v>4154.3939015246187</v>
      </c>
      <c r="AG17" s="4">
        <f t="shared" si="2"/>
        <v>4157.49851073836</v>
      </c>
      <c r="AH17" s="4">
        <f t="shared" si="2"/>
        <v>5369.9530516431923</v>
      </c>
      <c r="AI17" s="4" t="str">
        <f t="shared" si="2"/>
        <v>N.A.</v>
      </c>
      <c r="AJ17" s="4" t="str">
        <f t="shared" si="2"/>
        <v>N.A.</v>
      </c>
      <c r="AK17" s="4">
        <f t="shared" si="2"/>
        <v>10202.567760342368</v>
      </c>
      <c r="AL17" s="4" t="str">
        <f t="shared" si="2"/>
        <v>N.A.</v>
      </c>
      <c r="AM17" s="4">
        <f t="shared" si="2"/>
        <v>10750</v>
      </c>
      <c r="AN17" s="4">
        <f t="shared" si="2"/>
        <v>0</v>
      </c>
      <c r="AO17" s="4" t="str">
        <f t="shared" si="2"/>
        <v>N.A.</v>
      </c>
      <c r="AP17" s="4">
        <f t="shared" si="2"/>
        <v>3938.2686765683884</v>
      </c>
      <c r="AQ17" s="4">
        <f t="shared" si="2"/>
        <v>4521.4055289347589</v>
      </c>
      <c r="AR17" s="26">
        <f t="shared" si="2"/>
        <v>4375.879398096924</v>
      </c>
    </row>
    <row r="18" spans="1:44" ht="15.75" customHeight="1" thickBot="1" x14ac:dyDescent="0.3">
      <c r="A18" s="7" t="s">
        <v>15</v>
      </c>
      <c r="B18" s="4">
        <v>19780</v>
      </c>
      <c r="C18" s="4"/>
      <c r="D18" s="4"/>
      <c r="E18" s="4"/>
      <c r="F18" s="4"/>
      <c r="G18" s="4"/>
      <c r="H18" s="4">
        <v>35604.000000000007</v>
      </c>
      <c r="I18" s="4"/>
      <c r="J18" s="4">
        <v>0</v>
      </c>
      <c r="K18" s="4"/>
      <c r="L18" s="3">
        <f t="shared" si="0"/>
        <v>55384.000000000007</v>
      </c>
      <c r="M18" s="3">
        <f t="shared" si="0"/>
        <v>0</v>
      </c>
      <c r="N18" s="26">
        <f>L18+M18</f>
        <v>55384.000000000007</v>
      </c>
      <c r="P18" s="7" t="s">
        <v>15</v>
      </c>
      <c r="Q18" s="4">
        <v>23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368</v>
      </c>
      <c r="X18" s="4">
        <v>0</v>
      </c>
      <c r="Y18" s="4">
        <v>23</v>
      </c>
      <c r="Z18" s="4">
        <v>0</v>
      </c>
      <c r="AA18" s="3">
        <f t="shared" si="1"/>
        <v>414</v>
      </c>
      <c r="AB18" s="3">
        <f t="shared" si="1"/>
        <v>0</v>
      </c>
      <c r="AC18" s="26">
        <f>AA18+AB18</f>
        <v>414</v>
      </c>
      <c r="AE18" s="7" t="s">
        <v>15</v>
      </c>
      <c r="AF18" s="4">
        <f t="shared" si="2"/>
        <v>860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96.750000000000014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133.7777777777778</v>
      </c>
      <c r="AQ18" s="4" t="str">
        <f t="shared" si="2"/>
        <v>N.A.</v>
      </c>
      <c r="AR18" s="26">
        <f t="shared" si="2"/>
        <v>133.7777777777778</v>
      </c>
    </row>
    <row r="19" spans="1:44" ht="15.75" customHeight="1" thickBot="1" x14ac:dyDescent="0.3">
      <c r="A19" s="8" t="s">
        <v>16</v>
      </c>
      <c r="B19" s="4">
        <v>49073347.999999985</v>
      </c>
      <c r="C19" s="4">
        <v>54831886.000000022</v>
      </c>
      <c r="D19" s="4">
        <v>1941600</v>
      </c>
      <c r="E19" s="4"/>
      <c r="F19" s="4">
        <v>1003619.9999999999</v>
      </c>
      <c r="G19" s="4">
        <v>7152000</v>
      </c>
      <c r="H19" s="4">
        <v>8983141.0000000019</v>
      </c>
      <c r="I19" s="4">
        <v>1139500</v>
      </c>
      <c r="J19" s="4">
        <v>0</v>
      </c>
      <c r="K19" s="4"/>
      <c r="L19" s="3">
        <f t="shared" ref="L19:M19" si="3">SUM(L15:L18)</f>
        <v>61001709</v>
      </c>
      <c r="M19" s="3">
        <f t="shared" si="3"/>
        <v>63123386</v>
      </c>
      <c r="N19" s="26"/>
      <c r="P19" s="8" t="s">
        <v>16</v>
      </c>
      <c r="Q19" s="4">
        <v>9889</v>
      </c>
      <c r="R19" s="4">
        <v>13105</v>
      </c>
      <c r="S19" s="4">
        <v>376</v>
      </c>
      <c r="T19" s="4">
        <v>0</v>
      </c>
      <c r="U19" s="4">
        <v>319</v>
      </c>
      <c r="V19" s="4">
        <v>701</v>
      </c>
      <c r="W19" s="4">
        <v>2834</v>
      </c>
      <c r="X19" s="4">
        <v>106</v>
      </c>
      <c r="Y19" s="4">
        <v>1037</v>
      </c>
      <c r="Z19" s="4">
        <v>0</v>
      </c>
      <c r="AA19" s="3">
        <f t="shared" si="1"/>
        <v>14455</v>
      </c>
      <c r="AB19" s="3">
        <f t="shared" si="1"/>
        <v>13912</v>
      </c>
      <c r="AC19" s="26"/>
      <c r="AE19" s="8" t="s">
        <v>16</v>
      </c>
      <c r="AF19" s="4">
        <f t="shared" ref="AF19:AQ19" si="4">IFERROR(B19/Q19, "N.A.")</f>
        <v>4962.4176357569004</v>
      </c>
      <c r="AG19" s="4">
        <f t="shared" si="4"/>
        <v>4184.0431896222835</v>
      </c>
      <c r="AH19" s="4">
        <f t="shared" si="4"/>
        <v>5163.8297872340427</v>
      </c>
      <c r="AI19" s="4" t="str">
        <f t="shared" si="4"/>
        <v>N.A.</v>
      </c>
      <c r="AJ19" s="4">
        <f t="shared" si="4"/>
        <v>3146.144200626959</v>
      </c>
      <c r="AK19" s="4">
        <f t="shared" si="4"/>
        <v>10202.567760342368</v>
      </c>
      <c r="AL19" s="4">
        <f t="shared" si="4"/>
        <v>3169.7745236414967</v>
      </c>
      <c r="AM19" s="4">
        <f t="shared" si="4"/>
        <v>10750</v>
      </c>
      <c r="AN19" s="4">
        <f t="shared" si="4"/>
        <v>0</v>
      </c>
      <c r="AO19" s="4" t="str">
        <f t="shared" si="4"/>
        <v>N.A.</v>
      </c>
      <c r="AP19" s="4">
        <f t="shared" si="4"/>
        <v>4220.1113109650641</v>
      </c>
      <c r="AQ19" s="4">
        <f t="shared" si="4"/>
        <v>4537.333668775158</v>
      </c>
      <c r="AR19" s="26"/>
    </row>
    <row r="20" spans="1:44" ht="15.75" thickBot="1" x14ac:dyDescent="0.3">
      <c r="A20" s="9" t="s">
        <v>0</v>
      </c>
      <c r="B20" s="45">
        <f>B19+C19</f>
        <v>103905234</v>
      </c>
      <c r="C20" s="46"/>
      <c r="D20" s="45">
        <f>D19+E19</f>
        <v>1941600</v>
      </c>
      <c r="E20" s="46"/>
      <c r="F20" s="45">
        <f>F19+G19</f>
        <v>8155620</v>
      </c>
      <c r="G20" s="46"/>
      <c r="H20" s="45">
        <f>H19+I19</f>
        <v>10122641.000000002</v>
      </c>
      <c r="I20" s="46"/>
      <c r="J20" s="45">
        <f>J19+K19</f>
        <v>0</v>
      </c>
      <c r="K20" s="46"/>
      <c r="L20" s="6"/>
      <c r="M20" s="2"/>
      <c r="N20" s="1">
        <f>B20+D20+F20+H20+J20</f>
        <v>124125095</v>
      </c>
      <c r="P20" s="9" t="s">
        <v>0</v>
      </c>
      <c r="Q20" s="45">
        <f>Q19+R19</f>
        <v>22994</v>
      </c>
      <c r="R20" s="46"/>
      <c r="S20" s="45">
        <f>S19+T19</f>
        <v>376</v>
      </c>
      <c r="T20" s="46"/>
      <c r="U20" s="45">
        <f>U19+V19</f>
        <v>1020</v>
      </c>
      <c r="V20" s="46"/>
      <c r="W20" s="45">
        <f>W19+X19</f>
        <v>2940</v>
      </c>
      <c r="X20" s="46"/>
      <c r="Y20" s="45">
        <f>Y19+Z19</f>
        <v>1037</v>
      </c>
      <c r="Z20" s="46"/>
      <c r="AA20" s="6"/>
      <c r="AB20" s="2"/>
      <c r="AC20" s="1">
        <f>Q20+S20+U20+W20+Y20</f>
        <v>28367</v>
      </c>
      <c r="AE20" s="9" t="s">
        <v>0</v>
      </c>
      <c r="AF20" s="47">
        <f>IFERROR(B20/Q20,"N.A.")</f>
        <v>4518.797686352962</v>
      </c>
      <c r="AG20" s="48"/>
      <c r="AH20" s="47">
        <f>IFERROR(D20/S20,"N.A.")</f>
        <v>5163.8297872340427</v>
      </c>
      <c r="AI20" s="48"/>
      <c r="AJ20" s="47">
        <f>IFERROR(F20/U20,"N.A.")</f>
        <v>7995.7058823529414</v>
      </c>
      <c r="AK20" s="48"/>
      <c r="AL20" s="47">
        <f>IFERROR(H20/W20,"N.A.")</f>
        <v>3443.075170068028</v>
      </c>
      <c r="AM20" s="48"/>
      <c r="AN20" s="47">
        <f>IFERROR(J20/Y20,"N.A.")</f>
        <v>0</v>
      </c>
      <c r="AO20" s="48"/>
      <c r="AP20" s="6"/>
      <c r="AQ20" s="2"/>
      <c r="AR20" s="27">
        <f>IFERROR(N20/AC20, "N.A.")</f>
        <v>4375.6863609123275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>
        <v>22792838.000000004</v>
      </c>
      <c r="C27" s="4"/>
      <c r="D27" s="4">
        <v>342000</v>
      </c>
      <c r="E27" s="4"/>
      <c r="F27" s="4">
        <v>911600</v>
      </c>
      <c r="G27" s="4"/>
      <c r="H27" s="4">
        <v>6377057</v>
      </c>
      <c r="I27" s="4"/>
      <c r="J27" s="4"/>
      <c r="K27" s="4"/>
      <c r="L27" s="3">
        <f t="shared" ref="L27:M31" si="5">B27+D27+F27+H27+J27</f>
        <v>30423495.000000004</v>
      </c>
      <c r="M27" s="3">
        <f t="shared" si="5"/>
        <v>0</v>
      </c>
      <c r="N27" s="26">
        <f>L27+M27</f>
        <v>30423495.000000004</v>
      </c>
      <c r="P27" s="7" t="s">
        <v>12</v>
      </c>
      <c r="Q27" s="4">
        <v>3423</v>
      </c>
      <c r="R27" s="4">
        <v>0</v>
      </c>
      <c r="S27" s="4">
        <v>57</v>
      </c>
      <c r="T27" s="4">
        <v>0</v>
      </c>
      <c r="U27" s="4">
        <v>106</v>
      </c>
      <c r="V27" s="4">
        <v>0</v>
      </c>
      <c r="W27" s="4">
        <v>1388</v>
      </c>
      <c r="X27" s="4">
        <v>0</v>
      </c>
      <c r="Y27" s="4">
        <v>0</v>
      </c>
      <c r="Z27" s="4">
        <v>0</v>
      </c>
      <c r="AA27" s="3">
        <f t="shared" ref="AA27:AB31" si="6">Q27+S27+U27+W27+Y27</f>
        <v>4974</v>
      </c>
      <c r="AB27" s="3">
        <f t="shared" si="6"/>
        <v>0</v>
      </c>
      <c r="AC27" s="26">
        <f>AA27+AB27</f>
        <v>4974</v>
      </c>
      <c r="AE27" s="7" t="s">
        <v>12</v>
      </c>
      <c r="AF27" s="4">
        <f t="shared" ref="AF27:AR30" si="7">IFERROR(B27/Q27, "N.A.")</f>
        <v>6658.7315220566761</v>
      </c>
      <c r="AG27" s="4" t="str">
        <f t="shared" si="7"/>
        <v>N.A.</v>
      </c>
      <c r="AH27" s="4">
        <f t="shared" si="7"/>
        <v>6000</v>
      </c>
      <c r="AI27" s="4" t="str">
        <f t="shared" si="7"/>
        <v>N.A.</v>
      </c>
      <c r="AJ27" s="4">
        <f t="shared" si="7"/>
        <v>8600</v>
      </c>
      <c r="AK27" s="4" t="str">
        <f t="shared" si="7"/>
        <v>N.A.</v>
      </c>
      <c r="AL27" s="4">
        <f t="shared" si="7"/>
        <v>4594.4214697406342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6116.5048250904711</v>
      </c>
      <c r="AQ27" s="4" t="str">
        <f t="shared" si="7"/>
        <v>N.A.</v>
      </c>
      <c r="AR27" s="26">
        <f t="shared" si="7"/>
        <v>6116.5048250904711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26">
        <f>AA28+AB28</f>
        <v>0</v>
      </c>
      <c r="AE28" s="7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26" t="str">
        <f t="shared" si="7"/>
        <v>N.A.</v>
      </c>
    </row>
    <row r="29" spans="1:44" ht="15.75" customHeight="1" thickBot="1" x14ac:dyDescent="0.3">
      <c r="A29" s="7" t="s">
        <v>14</v>
      </c>
      <c r="B29" s="4">
        <v>5722640</v>
      </c>
      <c r="C29" s="4">
        <v>35116686</v>
      </c>
      <c r="D29" s="4">
        <v>1143800</v>
      </c>
      <c r="E29" s="4"/>
      <c r="F29" s="4"/>
      <c r="G29" s="4">
        <v>7152000</v>
      </c>
      <c r="H29" s="4"/>
      <c r="I29" s="4">
        <v>1139500</v>
      </c>
      <c r="J29" s="4"/>
      <c r="K29" s="4"/>
      <c r="L29" s="3">
        <f t="shared" si="5"/>
        <v>6866440</v>
      </c>
      <c r="M29" s="3">
        <f t="shared" si="5"/>
        <v>43408186</v>
      </c>
      <c r="N29" s="26">
        <f>L29+M29</f>
        <v>50274626</v>
      </c>
      <c r="P29" s="7" t="s">
        <v>14</v>
      </c>
      <c r="Q29" s="4">
        <v>1581</v>
      </c>
      <c r="R29" s="4">
        <v>8422</v>
      </c>
      <c r="S29" s="4">
        <v>213</v>
      </c>
      <c r="T29" s="4">
        <v>0</v>
      </c>
      <c r="U29" s="4">
        <v>0</v>
      </c>
      <c r="V29" s="4">
        <v>701</v>
      </c>
      <c r="W29" s="4">
        <v>0</v>
      </c>
      <c r="X29" s="4">
        <v>106</v>
      </c>
      <c r="Y29" s="4">
        <v>0</v>
      </c>
      <c r="Z29" s="4">
        <v>0</v>
      </c>
      <c r="AA29" s="3">
        <f t="shared" si="6"/>
        <v>1794</v>
      </c>
      <c r="AB29" s="3">
        <f t="shared" si="6"/>
        <v>9229</v>
      </c>
      <c r="AC29" s="26">
        <f>AA29+AB29</f>
        <v>11023</v>
      </c>
      <c r="AE29" s="7" t="s">
        <v>14</v>
      </c>
      <c r="AF29" s="4">
        <f t="shared" si="7"/>
        <v>3619.6331435800125</v>
      </c>
      <c r="AG29" s="4">
        <f t="shared" si="7"/>
        <v>4169.6373782949422</v>
      </c>
      <c r="AH29" s="4">
        <f t="shared" si="7"/>
        <v>5369.9530516431923</v>
      </c>
      <c r="AI29" s="4" t="str">
        <f t="shared" si="7"/>
        <v>N.A.</v>
      </c>
      <c r="AJ29" s="4" t="str">
        <f t="shared" si="7"/>
        <v>N.A.</v>
      </c>
      <c r="AK29" s="4">
        <f t="shared" si="7"/>
        <v>10202.567760342368</v>
      </c>
      <c r="AL29" s="4" t="str">
        <f t="shared" si="7"/>
        <v>N.A.</v>
      </c>
      <c r="AM29" s="4">
        <f t="shared" si="7"/>
        <v>10750</v>
      </c>
      <c r="AN29" s="4" t="str">
        <f t="shared" si="7"/>
        <v>N.A.</v>
      </c>
      <c r="AO29" s="4" t="str">
        <f t="shared" si="7"/>
        <v>N.A.</v>
      </c>
      <c r="AP29" s="4">
        <f t="shared" si="7"/>
        <v>3827.4470457079151</v>
      </c>
      <c r="AQ29" s="4">
        <f t="shared" si="7"/>
        <v>4703.4549788709501</v>
      </c>
      <c r="AR29" s="26">
        <f t="shared" si="7"/>
        <v>4560.8841513199677</v>
      </c>
    </row>
    <row r="30" spans="1:44" ht="15.75" customHeight="1" thickBot="1" x14ac:dyDescent="0.3">
      <c r="A30" s="7" t="s">
        <v>15</v>
      </c>
      <c r="B30" s="4">
        <v>19780</v>
      </c>
      <c r="C30" s="4"/>
      <c r="D30" s="4"/>
      <c r="E30" s="4"/>
      <c r="F30" s="4"/>
      <c r="G30" s="4"/>
      <c r="H30" s="4">
        <v>35604.000000000007</v>
      </c>
      <c r="I30" s="4"/>
      <c r="J30" s="4">
        <v>0</v>
      </c>
      <c r="K30" s="4"/>
      <c r="L30" s="3">
        <f t="shared" si="5"/>
        <v>55384.000000000007</v>
      </c>
      <c r="M30" s="3">
        <f t="shared" si="5"/>
        <v>0</v>
      </c>
      <c r="N30" s="26">
        <f>L30+M30</f>
        <v>55384.000000000007</v>
      </c>
      <c r="P30" s="7" t="s">
        <v>15</v>
      </c>
      <c r="Q30" s="4">
        <v>23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368</v>
      </c>
      <c r="X30" s="4">
        <v>0</v>
      </c>
      <c r="Y30" s="4">
        <v>23</v>
      </c>
      <c r="Z30" s="4">
        <v>0</v>
      </c>
      <c r="AA30" s="3">
        <f t="shared" si="6"/>
        <v>414</v>
      </c>
      <c r="AB30" s="3">
        <f t="shared" si="6"/>
        <v>0</v>
      </c>
      <c r="AC30" s="26">
        <f>AA30+AB30</f>
        <v>414</v>
      </c>
      <c r="AE30" s="7" t="s">
        <v>15</v>
      </c>
      <c r="AF30" s="4">
        <f t="shared" si="7"/>
        <v>860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96.750000000000014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133.7777777777778</v>
      </c>
      <c r="AQ30" s="4" t="str">
        <f t="shared" si="7"/>
        <v>N.A.</v>
      </c>
      <c r="AR30" s="26">
        <f t="shared" si="7"/>
        <v>133.7777777777778</v>
      </c>
    </row>
    <row r="31" spans="1:44" ht="15.75" customHeight="1" thickBot="1" x14ac:dyDescent="0.3">
      <c r="A31" s="8" t="s">
        <v>16</v>
      </c>
      <c r="B31" s="4">
        <v>28535258.000000004</v>
      </c>
      <c r="C31" s="4">
        <v>35116686</v>
      </c>
      <c r="D31" s="4">
        <v>1485800.0000000002</v>
      </c>
      <c r="E31" s="4"/>
      <c r="F31" s="4">
        <v>911600</v>
      </c>
      <c r="G31" s="4">
        <v>7152000</v>
      </c>
      <c r="H31" s="4">
        <v>6412661.0000000009</v>
      </c>
      <c r="I31" s="4">
        <v>1139500</v>
      </c>
      <c r="J31" s="4">
        <v>0</v>
      </c>
      <c r="K31" s="4"/>
      <c r="L31" s="3">
        <f t="shared" si="5"/>
        <v>37345319.000000007</v>
      </c>
      <c r="M31" s="3">
        <f t="shared" si="5"/>
        <v>43408186</v>
      </c>
      <c r="N31" s="26"/>
      <c r="P31" s="8" t="s">
        <v>16</v>
      </c>
      <c r="Q31" s="4">
        <v>5027</v>
      </c>
      <c r="R31" s="4">
        <v>8422</v>
      </c>
      <c r="S31" s="4">
        <v>270</v>
      </c>
      <c r="T31" s="4">
        <v>0</v>
      </c>
      <c r="U31" s="4">
        <v>106</v>
      </c>
      <c r="V31" s="4">
        <v>701</v>
      </c>
      <c r="W31" s="4">
        <v>1756</v>
      </c>
      <c r="X31" s="4">
        <v>106</v>
      </c>
      <c r="Y31" s="4">
        <v>23</v>
      </c>
      <c r="Z31" s="4">
        <v>0</v>
      </c>
      <c r="AA31" s="3">
        <f t="shared" si="6"/>
        <v>7182</v>
      </c>
      <c r="AB31" s="3">
        <f t="shared" si="6"/>
        <v>9229</v>
      </c>
      <c r="AC31" s="26"/>
      <c r="AE31" s="8" t="s">
        <v>16</v>
      </c>
      <c r="AF31" s="4">
        <f t="shared" ref="AF31:AQ31" si="8">IFERROR(B31/Q31, "N.A.")</f>
        <v>5676.3990451561576</v>
      </c>
      <c r="AG31" s="4">
        <f t="shared" si="8"/>
        <v>4169.6373782949422</v>
      </c>
      <c r="AH31" s="4">
        <f t="shared" si="8"/>
        <v>5502.9629629629635</v>
      </c>
      <c r="AI31" s="4" t="str">
        <f t="shared" si="8"/>
        <v>N.A.</v>
      </c>
      <c r="AJ31" s="4">
        <f t="shared" si="8"/>
        <v>8600</v>
      </c>
      <c r="AK31" s="4">
        <f t="shared" si="8"/>
        <v>10202.567760342368</v>
      </c>
      <c r="AL31" s="4">
        <f t="shared" si="8"/>
        <v>3651.8570615034173</v>
      </c>
      <c r="AM31" s="4">
        <f t="shared" si="8"/>
        <v>10750</v>
      </c>
      <c r="AN31" s="4">
        <f t="shared" si="8"/>
        <v>0</v>
      </c>
      <c r="AO31" s="4" t="str">
        <f t="shared" si="8"/>
        <v>N.A.</v>
      </c>
      <c r="AP31" s="4">
        <f t="shared" si="8"/>
        <v>5199.8494848231703</v>
      </c>
      <c r="AQ31" s="4">
        <f t="shared" si="8"/>
        <v>4703.4549788709501</v>
      </c>
      <c r="AR31" s="26"/>
    </row>
    <row r="32" spans="1:44" ht="15.75" thickBot="1" x14ac:dyDescent="0.3">
      <c r="A32" s="9" t="s">
        <v>0</v>
      </c>
      <c r="B32" s="45">
        <f>B31+C31</f>
        <v>63651944</v>
      </c>
      <c r="C32" s="46"/>
      <c r="D32" s="45">
        <f>D31+E31</f>
        <v>1485800.0000000002</v>
      </c>
      <c r="E32" s="46"/>
      <c r="F32" s="45">
        <f>F31+G31</f>
        <v>8063600</v>
      </c>
      <c r="G32" s="46"/>
      <c r="H32" s="45">
        <f>H31+I31</f>
        <v>7552161.0000000009</v>
      </c>
      <c r="I32" s="46"/>
      <c r="J32" s="45">
        <f>J31+K31</f>
        <v>0</v>
      </c>
      <c r="K32" s="46"/>
      <c r="L32" s="6"/>
      <c r="M32" s="2"/>
      <c r="N32" s="1">
        <f>B32+D32+F32+H32+J32</f>
        <v>80753505</v>
      </c>
      <c r="P32" s="9" t="s">
        <v>0</v>
      </c>
      <c r="Q32" s="45">
        <f>Q31+R31</f>
        <v>13449</v>
      </c>
      <c r="R32" s="46"/>
      <c r="S32" s="45">
        <f>S31+T31</f>
        <v>270</v>
      </c>
      <c r="T32" s="46"/>
      <c r="U32" s="45">
        <f>U31+V31</f>
        <v>807</v>
      </c>
      <c r="V32" s="46"/>
      <c r="W32" s="45">
        <f>W31+X31</f>
        <v>1862</v>
      </c>
      <c r="X32" s="46"/>
      <c r="Y32" s="45">
        <f>Y31+Z31</f>
        <v>23</v>
      </c>
      <c r="Z32" s="46"/>
      <c r="AA32" s="6"/>
      <c r="AB32" s="2"/>
      <c r="AC32" s="1">
        <f>Q32+S32+U32+W32+Y32</f>
        <v>16411</v>
      </c>
      <c r="AE32" s="9" t="s">
        <v>0</v>
      </c>
      <c r="AF32" s="47">
        <f>IFERROR(B32/Q32,"N.A.")</f>
        <v>4732.838426648821</v>
      </c>
      <c r="AG32" s="48"/>
      <c r="AH32" s="47">
        <f>IFERROR(D32/S32,"N.A.")</f>
        <v>5502.9629629629635</v>
      </c>
      <c r="AI32" s="48"/>
      <c r="AJ32" s="47">
        <f>IFERROR(F32/U32,"N.A.")</f>
        <v>9992.0693928128876</v>
      </c>
      <c r="AK32" s="48"/>
      <c r="AL32" s="47">
        <f>IFERROR(H32/W32,"N.A.")</f>
        <v>4055.9403866809885</v>
      </c>
      <c r="AM32" s="48"/>
      <c r="AN32" s="47">
        <f>IFERROR(J32/Y32,"N.A.")</f>
        <v>0</v>
      </c>
      <c r="AO32" s="48"/>
      <c r="AP32" s="6"/>
      <c r="AQ32" s="2"/>
      <c r="AR32" s="27">
        <f>IFERROR(N32/AC32, "N.A.")</f>
        <v>4920.693742002316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>
        <v>455800</v>
      </c>
      <c r="E39" s="4"/>
      <c r="F39" s="4">
        <v>92019.999999999985</v>
      </c>
      <c r="G39" s="4"/>
      <c r="H39" s="4">
        <v>2570480.0000000005</v>
      </c>
      <c r="I39" s="4"/>
      <c r="J39" s="4">
        <v>0</v>
      </c>
      <c r="K39" s="4"/>
      <c r="L39" s="3">
        <f t="shared" ref="L39:M43" si="9">B39+D39+F39+H39+J39</f>
        <v>3118300.0000000005</v>
      </c>
      <c r="M39" s="3">
        <f t="shared" si="9"/>
        <v>0</v>
      </c>
      <c r="N39" s="26">
        <f>L39+M39</f>
        <v>3118300.0000000005</v>
      </c>
      <c r="P39" s="7" t="s">
        <v>12</v>
      </c>
      <c r="Q39" s="4">
        <v>0</v>
      </c>
      <c r="R39" s="4">
        <v>0</v>
      </c>
      <c r="S39" s="4">
        <v>106</v>
      </c>
      <c r="T39" s="4">
        <v>0</v>
      </c>
      <c r="U39" s="4">
        <v>213</v>
      </c>
      <c r="V39" s="4">
        <v>0</v>
      </c>
      <c r="W39" s="4">
        <v>1078</v>
      </c>
      <c r="X39" s="4">
        <v>0</v>
      </c>
      <c r="Y39" s="4">
        <v>717</v>
      </c>
      <c r="Z39" s="4">
        <v>0</v>
      </c>
      <c r="AA39" s="3">
        <f t="shared" ref="AA39:AB43" si="10">Q39+S39+U39+W39+Y39</f>
        <v>2114</v>
      </c>
      <c r="AB39" s="3">
        <f t="shared" si="10"/>
        <v>0</v>
      </c>
      <c r="AC39" s="26">
        <f>AA39+AB39</f>
        <v>2114</v>
      </c>
      <c r="AE39" s="7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>
        <f t="shared" si="11"/>
        <v>4300</v>
      </c>
      <c r="AI39" s="4" t="str">
        <f t="shared" si="11"/>
        <v>N.A.</v>
      </c>
      <c r="AJ39" s="4">
        <f t="shared" si="11"/>
        <v>432.01877934272295</v>
      </c>
      <c r="AK39" s="4" t="str">
        <f t="shared" si="11"/>
        <v>N.A.</v>
      </c>
      <c r="AL39" s="4">
        <f t="shared" si="11"/>
        <v>2384.4897959183677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1475.070955534532</v>
      </c>
      <c r="AQ39" s="4" t="str">
        <f t="shared" si="11"/>
        <v>N.A.</v>
      </c>
      <c r="AR39" s="26">
        <f t="shared" si="11"/>
        <v>1475.070955534532</v>
      </c>
    </row>
    <row r="40" spans="1:44" ht="15.75" customHeight="1" thickBot="1" x14ac:dyDescent="0.3">
      <c r="A40" s="7" t="s">
        <v>13</v>
      </c>
      <c r="B40" s="4">
        <v>9639000</v>
      </c>
      <c r="C40" s="4">
        <v>1790520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9639000</v>
      </c>
      <c r="M40" s="3">
        <f t="shared" si="9"/>
        <v>1790520</v>
      </c>
      <c r="N40" s="26">
        <f>L40+M40</f>
        <v>11429520</v>
      </c>
      <c r="P40" s="7" t="s">
        <v>13</v>
      </c>
      <c r="Q40" s="4">
        <v>2442</v>
      </c>
      <c r="R40" s="4">
        <v>347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2442</v>
      </c>
      <c r="AB40" s="3">
        <f t="shared" si="10"/>
        <v>347</v>
      </c>
      <c r="AC40" s="26">
        <f>AA40+AB40</f>
        <v>2789</v>
      </c>
      <c r="AE40" s="7" t="s">
        <v>13</v>
      </c>
      <c r="AF40" s="4">
        <f t="shared" si="11"/>
        <v>3947.1744471744473</v>
      </c>
      <c r="AG40" s="4">
        <f t="shared" si="11"/>
        <v>5160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3947.1744471744473</v>
      </c>
      <c r="AQ40" s="4">
        <f t="shared" si="11"/>
        <v>5160</v>
      </c>
      <c r="AR40" s="26">
        <f t="shared" si="11"/>
        <v>4098.0709931875226</v>
      </c>
    </row>
    <row r="41" spans="1:44" ht="15.75" customHeight="1" thickBot="1" x14ac:dyDescent="0.3">
      <c r="A41" s="7" t="s">
        <v>14</v>
      </c>
      <c r="B41" s="4">
        <v>10899090</v>
      </c>
      <c r="C41" s="4">
        <v>17924680</v>
      </c>
      <c r="D41" s="4"/>
      <c r="E41" s="4"/>
      <c r="F41" s="4"/>
      <c r="G41" s="4"/>
      <c r="H41" s="4"/>
      <c r="I41" s="4"/>
      <c r="J41" s="4">
        <v>0</v>
      </c>
      <c r="K41" s="4"/>
      <c r="L41" s="3">
        <f t="shared" si="9"/>
        <v>10899090</v>
      </c>
      <c r="M41" s="3">
        <f t="shared" si="9"/>
        <v>17924680</v>
      </c>
      <c r="N41" s="26">
        <f>L41+M41</f>
        <v>28823770</v>
      </c>
      <c r="P41" s="7" t="s">
        <v>14</v>
      </c>
      <c r="Q41" s="4">
        <v>2420</v>
      </c>
      <c r="R41" s="4">
        <v>4336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297</v>
      </c>
      <c r="Z41" s="4">
        <v>0</v>
      </c>
      <c r="AA41" s="3">
        <f t="shared" si="10"/>
        <v>2717</v>
      </c>
      <c r="AB41" s="3">
        <f t="shared" si="10"/>
        <v>4336</v>
      </c>
      <c r="AC41" s="26">
        <f>AA41+AB41</f>
        <v>7053</v>
      </c>
      <c r="AE41" s="7" t="s">
        <v>14</v>
      </c>
      <c r="AF41" s="4">
        <f t="shared" si="11"/>
        <v>4503.7561983471078</v>
      </c>
      <c r="AG41" s="4">
        <f t="shared" si="11"/>
        <v>4133.920664206642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4011.4427677585572</v>
      </c>
      <c r="AQ41" s="4">
        <f t="shared" si="11"/>
        <v>4133.920664206642</v>
      </c>
      <c r="AR41" s="26">
        <f t="shared" si="11"/>
        <v>4086.7389763221322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26">
        <f>AA42+AB42</f>
        <v>0</v>
      </c>
      <c r="AE42" s="7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26" t="str">
        <f t="shared" si="11"/>
        <v>N.A.</v>
      </c>
    </row>
    <row r="43" spans="1:44" ht="15.75" customHeight="1" thickBot="1" x14ac:dyDescent="0.3">
      <c r="A43" s="8" t="s">
        <v>16</v>
      </c>
      <c r="B43" s="4">
        <v>20538090</v>
      </c>
      <c r="C43" s="4">
        <v>19715200.000000004</v>
      </c>
      <c r="D43" s="4">
        <v>455800</v>
      </c>
      <c r="E43" s="4"/>
      <c r="F43" s="4">
        <v>92019.999999999985</v>
      </c>
      <c r="G43" s="4"/>
      <c r="H43" s="4">
        <v>2570480.0000000005</v>
      </c>
      <c r="I43" s="4"/>
      <c r="J43" s="4">
        <v>0</v>
      </c>
      <c r="K43" s="4"/>
      <c r="L43" s="3">
        <f t="shared" si="9"/>
        <v>23656390</v>
      </c>
      <c r="M43" s="3">
        <f t="shared" si="9"/>
        <v>19715200.000000004</v>
      </c>
      <c r="N43" s="26"/>
      <c r="P43" s="8" t="s">
        <v>16</v>
      </c>
      <c r="Q43" s="4">
        <v>4862</v>
      </c>
      <c r="R43" s="4">
        <v>4683</v>
      </c>
      <c r="S43" s="4">
        <v>106</v>
      </c>
      <c r="T43" s="4">
        <v>0</v>
      </c>
      <c r="U43" s="4">
        <v>213</v>
      </c>
      <c r="V43" s="4">
        <v>0</v>
      </c>
      <c r="W43" s="4">
        <v>1078</v>
      </c>
      <c r="X43" s="4">
        <v>0</v>
      </c>
      <c r="Y43" s="4">
        <v>1014</v>
      </c>
      <c r="Z43" s="4">
        <v>0</v>
      </c>
      <c r="AA43" s="3">
        <f t="shared" si="10"/>
        <v>7273</v>
      </c>
      <c r="AB43" s="3">
        <f t="shared" si="10"/>
        <v>4683</v>
      </c>
      <c r="AC43" s="26"/>
      <c r="AE43" s="8" t="s">
        <v>16</v>
      </c>
      <c r="AF43" s="4">
        <f t="shared" ref="AF43:AQ43" si="12">IFERROR(B43/Q43, "N.A.")</f>
        <v>4224.2060880296176</v>
      </c>
      <c r="AG43" s="4">
        <f t="shared" si="12"/>
        <v>4209.9508861840704</v>
      </c>
      <c r="AH43" s="4">
        <f t="shared" si="12"/>
        <v>4300</v>
      </c>
      <c r="AI43" s="4" t="str">
        <f t="shared" si="12"/>
        <v>N.A.</v>
      </c>
      <c r="AJ43" s="4">
        <f t="shared" si="12"/>
        <v>432.01877934272295</v>
      </c>
      <c r="AK43" s="4" t="str">
        <f t="shared" si="12"/>
        <v>N.A.</v>
      </c>
      <c r="AL43" s="4">
        <f t="shared" si="12"/>
        <v>2384.4897959183677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3252.631651313076</v>
      </c>
      <c r="AQ43" s="4">
        <f t="shared" si="12"/>
        <v>4209.9508861840704</v>
      </c>
      <c r="AR43" s="26"/>
    </row>
    <row r="44" spans="1:44" ht="15.75" thickBot="1" x14ac:dyDescent="0.3">
      <c r="A44" s="9" t="s">
        <v>0</v>
      </c>
      <c r="B44" s="45">
        <f>B43+C43</f>
        <v>40253290</v>
      </c>
      <c r="C44" s="46"/>
      <c r="D44" s="45">
        <f>D43+E43</f>
        <v>455800</v>
      </c>
      <c r="E44" s="46"/>
      <c r="F44" s="45">
        <f>F43+G43</f>
        <v>92019.999999999985</v>
      </c>
      <c r="G44" s="46"/>
      <c r="H44" s="45">
        <f>H43+I43</f>
        <v>2570480.0000000005</v>
      </c>
      <c r="I44" s="46"/>
      <c r="J44" s="45">
        <f>J43+K43</f>
        <v>0</v>
      </c>
      <c r="K44" s="46"/>
      <c r="L44" s="6"/>
      <c r="M44" s="2"/>
      <c r="N44" s="1">
        <f>B44+D44+F44+H44+J44</f>
        <v>43371590</v>
      </c>
      <c r="P44" s="9" t="s">
        <v>0</v>
      </c>
      <c r="Q44" s="45">
        <f>Q43+R43</f>
        <v>9545</v>
      </c>
      <c r="R44" s="46"/>
      <c r="S44" s="45">
        <f>S43+T43</f>
        <v>106</v>
      </c>
      <c r="T44" s="46"/>
      <c r="U44" s="45">
        <f>U43+V43</f>
        <v>213</v>
      </c>
      <c r="V44" s="46"/>
      <c r="W44" s="45">
        <f>W43+X43</f>
        <v>1078</v>
      </c>
      <c r="X44" s="46"/>
      <c r="Y44" s="45">
        <f>Y43+Z43</f>
        <v>1014</v>
      </c>
      <c r="Z44" s="46"/>
      <c r="AA44" s="6"/>
      <c r="AB44" s="2"/>
      <c r="AC44" s="1">
        <f>Q44+S44+U44+W44+Y44</f>
        <v>11956</v>
      </c>
      <c r="AE44" s="9" t="s">
        <v>0</v>
      </c>
      <c r="AF44" s="47">
        <f>IFERROR(B44/Q44,"N.A.")</f>
        <v>4217.2121529596643</v>
      </c>
      <c r="AG44" s="48"/>
      <c r="AH44" s="47">
        <f>IFERROR(D44/S44,"N.A.")</f>
        <v>4300</v>
      </c>
      <c r="AI44" s="48"/>
      <c r="AJ44" s="47">
        <f>IFERROR(F44/U44,"N.A.")</f>
        <v>432.01877934272295</v>
      </c>
      <c r="AK44" s="48"/>
      <c r="AL44" s="47">
        <f>IFERROR(H44/W44,"N.A.")</f>
        <v>2384.4897959183677</v>
      </c>
      <c r="AM44" s="48"/>
      <c r="AN44" s="47">
        <f>IFERROR(J44/Y44,"N.A.")</f>
        <v>0</v>
      </c>
      <c r="AO44" s="48"/>
      <c r="AP44" s="6"/>
      <c r="AQ44" s="2"/>
      <c r="AR44" s="27">
        <f>IFERROR(N44/AC44, "N.A.")</f>
        <v>3627.6003680160588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38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39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4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4"/>
      <c r="AR11" s="28" t="s">
        <v>0</v>
      </c>
    </row>
    <row r="12" spans="1:44" ht="14.4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39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39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39"/>
      <c r="AR12" s="29"/>
    </row>
    <row r="13" spans="1:44" ht="15.7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1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1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1"/>
      <c r="AR13" s="29"/>
    </row>
    <row r="14" spans="1:44" ht="15.75" thickBot="1" x14ac:dyDescent="0.3">
      <c r="A14" s="30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0"/>
      <c r="P14" s="30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0"/>
      <c r="AE14" s="30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0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6">
        <f>AA15+AB15</f>
        <v>0</v>
      </c>
      <c r="AE15" s="7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6" t="str">
        <f t="shared" si="2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6">
        <f>AA17+AB17</f>
        <v>0</v>
      </c>
      <c r="AE17" s="7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6" t="str">
        <f t="shared" si="2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6"/>
      <c r="P19" s="8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6"/>
      <c r="AE19" s="8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6"/>
    </row>
    <row r="20" spans="1:44" ht="15.75" thickBot="1" x14ac:dyDescent="0.3">
      <c r="A20" s="9" t="s">
        <v>0</v>
      </c>
      <c r="B20" s="45">
        <f>B19+C19</f>
        <v>0</v>
      </c>
      <c r="C20" s="46"/>
      <c r="D20" s="45">
        <f>D19+E19</f>
        <v>0</v>
      </c>
      <c r="E20" s="46"/>
      <c r="F20" s="45">
        <f>F19+G19</f>
        <v>0</v>
      </c>
      <c r="G20" s="46"/>
      <c r="H20" s="45">
        <f>H19+I19</f>
        <v>0</v>
      </c>
      <c r="I20" s="46"/>
      <c r="J20" s="45">
        <f>J19+K19</f>
        <v>0</v>
      </c>
      <c r="K20" s="46"/>
      <c r="L20" s="6"/>
      <c r="M20" s="2"/>
      <c r="N20" s="1">
        <f>B20+D20+F20+H20+J20</f>
        <v>0</v>
      </c>
      <c r="P20" s="9" t="s">
        <v>0</v>
      </c>
      <c r="Q20" s="45">
        <f>Q19+R19</f>
        <v>0</v>
      </c>
      <c r="R20" s="46"/>
      <c r="S20" s="45">
        <f>S19+T19</f>
        <v>0</v>
      </c>
      <c r="T20" s="46"/>
      <c r="U20" s="45">
        <f>U19+V19</f>
        <v>0</v>
      </c>
      <c r="V20" s="46"/>
      <c r="W20" s="45">
        <f>W19+X19</f>
        <v>0</v>
      </c>
      <c r="X20" s="46"/>
      <c r="Y20" s="45">
        <f>Y19+Z19</f>
        <v>0</v>
      </c>
      <c r="Z20" s="46"/>
      <c r="AA20" s="6"/>
      <c r="AB20" s="2"/>
      <c r="AC20" s="1">
        <f>Q20+S20+U20+W20+Y20</f>
        <v>0</v>
      </c>
      <c r="AE20" s="9" t="s">
        <v>0</v>
      </c>
      <c r="AF20" s="47" t="str">
        <f>IFERROR(B20/Q20,"N.A.")</f>
        <v>N.A.</v>
      </c>
      <c r="AG20" s="48"/>
      <c r="AH20" s="47" t="str">
        <f>IFERROR(D20/S20,"N.A.")</f>
        <v>N.A.</v>
      </c>
      <c r="AI20" s="48"/>
      <c r="AJ20" s="47" t="str">
        <f>IFERROR(F20/U20,"N.A.")</f>
        <v>N.A.</v>
      </c>
      <c r="AK20" s="48"/>
      <c r="AL20" s="47" t="str">
        <f>IFERROR(H20/W20,"N.A.")</f>
        <v>N.A.</v>
      </c>
      <c r="AM20" s="48"/>
      <c r="AN20" s="47" t="str">
        <f>IFERROR(J20/Y20,"N.A.")</f>
        <v>N.A.</v>
      </c>
      <c r="AO20" s="48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4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39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39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39"/>
      <c r="AR24" s="29"/>
    </row>
    <row r="25" spans="1:44" ht="15.7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1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1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1"/>
      <c r="AR25" s="29"/>
    </row>
    <row r="26" spans="1:44" ht="15.75" thickBot="1" x14ac:dyDescent="0.3">
      <c r="A26" s="30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0"/>
      <c r="P26" s="30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0"/>
      <c r="AE26" s="30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0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6">
        <f>AA27+AB27</f>
        <v>0</v>
      </c>
      <c r="AE27" s="7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6" t="str">
        <f t="shared" si="8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6">
        <f>AA29+AB29</f>
        <v>0</v>
      </c>
      <c r="AE29" s="7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6" t="str">
        <f t="shared" si="8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6">
        <f>AA30+AB30</f>
        <v>0</v>
      </c>
      <c r="AE30" s="7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6" t="str">
        <f t="shared" si="8"/>
        <v>N.A.</v>
      </c>
    </row>
    <row r="31" spans="1:44" ht="15.75" customHeight="1" thickBot="1" x14ac:dyDescent="0.3">
      <c r="A31" s="8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6"/>
      <c r="P31" s="8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6"/>
      <c r="AE31" s="8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6"/>
    </row>
    <row r="32" spans="1:44" ht="15.75" thickBot="1" x14ac:dyDescent="0.3">
      <c r="A32" s="9" t="s">
        <v>0</v>
      </c>
      <c r="B32" s="45">
        <f>B31+C31</f>
        <v>0</v>
      </c>
      <c r="C32" s="46"/>
      <c r="D32" s="45">
        <f>D31+E31</f>
        <v>0</v>
      </c>
      <c r="E32" s="46"/>
      <c r="F32" s="45">
        <f>F31+G31</f>
        <v>0</v>
      </c>
      <c r="G32" s="46"/>
      <c r="H32" s="45">
        <f>H31+I31</f>
        <v>0</v>
      </c>
      <c r="I32" s="46"/>
      <c r="J32" s="45">
        <f>J31+K31</f>
        <v>0</v>
      </c>
      <c r="K32" s="46"/>
      <c r="L32" s="6"/>
      <c r="M32" s="2"/>
      <c r="N32" s="1">
        <f>B32+D32+F32+H32+J32</f>
        <v>0</v>
      </c>
      <c r="P32" s="9" t="s">
        <v>0</v>
      </c>
      <c r="Q32" s="45">
        <f>Q31+R31</f>
        <v>0</v>
      </c>
      <c r="R32" s="46"/>
      <c r="S32" s="45">
        <f>S31+T31</f>
        <v>0</v>
      </c>
      <c r="T32" s="46"/>
      <c r="U32" s="45">
        <f>U31+V31</f>
        <v>0</v>
      </c>
      <c r="V32" s="46"/>
      <c r="W32" s="45">
        <f>W31+X31</f>
        <v>0</v>
      </c>
      <c r="X32" s="46"/>
      <c r="Y32" s="45">
        <f>Y31+Z31</f>
        <v>0</v>
      </c>
      <c r="Z32" s="46"/>
      <c r="AA32" s="6"/>
      <c r="AB32" s="2"/>
      <c r="AC32" s="1">
        <f>Q32+S32+U32+W32+Y32</f>
        <v>0</v>
      </c>
      <c r="AE32" s="9" t="s">
        <v>0</v>
      </c>
      <c r="AF32" s="47" t="str">
        <f>IFERROR(B32/Q32,"N.A.")</f>
        <v>N.A.</v>
      </c>
      <c r="AG32" s="48"/>
      <c r="AH32" s="47" t="str">
        <f>IFERROR(D32/S32,"N.A.")</f>
        <v>N.A.</v>
      </c>
      <c r="AI32" s="48"/>
      <c r="AJ32" s="47" t="str">
        <f>IFERROR(F32/U32,"N.A.")</f>
        <v>N.A.</v>
      </c>
      <c r="AK32" s="48"/>
      <c r="AL32" s="47" t="str">
        <f>IFERROR(H32/W32,"N.A.")</f>
        <v>N.A.</v>
      </c>
      <c r="AM32" s="48"/>
      <c r="AN32" s="47" t="str">
        <f>IFERROR(J32/Y32,"N.A.")</f>
        <v>N.A.</v>
      </c>
      <c r="AO32" s="48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4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39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39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39"/>
      <c r="AR36" s="29"/>
    </row>
    <row r="37" spans="1:44" ht="15.7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1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1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1"/>
      <c r="AR37" s="29"/>
    </row>
    <row r="38" spans="1:44" ht="15.75" thickBot="1" x14ac:dyDescent="0.3">
      <c r="A38" s="30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0"/>
      <c r="P38" s="30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0"/>
      <c r="AE38" s="30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0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6">
        <f>AA39+AB39</f>
        <v>0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6" t="str">
        <f t="shared" si="14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6">
        <f>AA40+AB40</f>
        <v>0</v>
      </c>
      <c r="AE40" s="7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6" t="str">
        <f t="shared" si="14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6">
        <f>AA41+AB41</f>
        <v>0</v>
      </c>
      <c r="AE41" s="7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6" t="str">
        <f t="shared" si="14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6"/>
      <c r="P43" s="8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6"/>
      <c r="AE43" s="8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6"/>
    </row>
    <row r="44" spans="1:44" ht="15.75" thickBot="1" x14ac:dyDescent="0.3">
      <c r="A44" s="9" t="s">
        <v>0</v>
      </c>
      <c r="B44" s="45">
        <f>B43+C43</f>
        <v>0</v>
      </c>
      <c r="C44" s="46"/>
      <c r="D44" s="45">
        <f>D43+E43</f>
        <v>0</v>
      </c>
      <c r="E44" s="46"/>
      <c r="F44" s="45">
        <f>F43+G43</f>
        <v>0</v>
      </c>
      <c r="G44" s="46"/>
      <c r="H44" s="45">
        <f>H43+I43</f>
        <v>0</v>
      </c>
      <c r="I44" s="46"/>
      <c r="J44" s="45">
        <f>J43+K43</f>
        <v>0</v>
      </c>
      <c r="K44" s="46"/>
      <c r="L44" s="6"/>
      <c r="M44" s="2"/>
      <c r="N44" s="1">
        <f>B44+D44+F44+H44+J44</f>
        <v>0</v>
      </c>
      <c r="P44" s="9" t="s">
        <v>0</v>
      </c>
      <c r="Q44" s="45">
        <f>Q43+R43</f>
        <v>0</v>
      </c>
      <c r="R44" s="46"/>
      <c r="S44" s="45">
        <f>S43+T43</f>
        <v>0</v>
      </c>
      <c r="T44" s="46"/>
      <c r="U44" s="45">
        <f>U43+V43</f>
        <v>0</v>
      </c>
      <c r="V44" s="46"/>
      <c r="W44" s="45">
        <f>W43+X43</f>
        <v>0</v>
      </c>
      <c r="X44" s="46"/>
      <c r="Y44" s="45">
        <f>Y43+Z43</f>
        <v>0</v>
      </c>
      <c r="Z44" s="46"/>
      <c r="AA44" s="6"/>
      <c r="AB44" s="2"/>
      <c r="AC44" s="1">
        <f>Q44+S44+U44+W44+Y44</f>
        <v>0</v>
      </c>
      <c r="AE44" s="9" t="s">
        <v>0</v>
      </c>
      <c r="AF44" s="47" t="str">
        <f>IFERROR(B44/Q44,"N.A.")</f>
        <v>N.A.</v>
      </c>
      <c r="AG44" s="48"/>
      <c r="AH44" s="47" t="str">
        <f>IFERROR(D44/S44,"N.A.")</f>
        <v>N.A.</v>
      </c>
      <c r="AI44" s="48"/>
      <c r="AJ44" s="47" t="str">
        <f>IFERROR(F44/U44,"N.A.")</f>
        <v>N.A.</v>
      </c>
      <c r="AK44" s="48"/>
      <c r="AL44" s="47" t="str">
        <f>IFERROR(H44/W44,"N.A.")</f>
        <v>N.A.</v>
      </c>
      <c r="AM44" s="48"/>
      <c r="AN44" s="47" t="str">
        <f>IFERROR(J44/Y44,"N.A.")</f>
        <v>N.A.</v>
      </c>
      <c r="AO44" s="48"/>
      <c r="AP44" s="6"/>
      <c r="AQ44" s="2"/>
      <c r="AR44" s="27" t="str">
        <f>IFERROR(N44/AC44, "N.A.")</f>
        <v>N.A.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2025-10-23T17:05:05Z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